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17"/>
  <workbookPr defaultThemeVersion="166925"/>
  <mc:AlternateContent xmlns:mc="http://schemas.openxmlformats.org/markup-compatibility/2006">
    <mc:Choice Requires="x15">
      <x15ac:absPath xmlns:x15ac="http://schemas.microsoft.com/office/spreadsheetml/2010/11/ac" url="C:\Users\scosta2\Work\Scenario Building\Model Builder\TYNDP26\Dataset\"/>
    </mc:Choice>
  </mc:AlternateContent>
  <bookViews>
    <workbookView xWindow="13635" yWindow="-16365" windowWidth="29040" windowHeight="15720" firstSheet="2" xr2:uid="{1E01EB42-CB94-4BB5-B3B6-EB311E7BE15F}"/>
  </bookViews>
  <sheets>
    <sheet name="Read me" sheetId="3" r:id="rId1"/>
    <sheet name="NT" sheetId="4" r:id="rId2"/>
    <sheet name="Gasblend_calculation" sheetId="6" r:id="rId3"/>
  </sheets>
  <externalReferences>
    <externalReference r:id="rId4"/>
    <externalReference r:id="rId5"/>
    <externalReference r:id="rId6"/>
    <externalReference r:id="rId7"/>
    <externalReference r:id="rId8"/>
    <externalReference r:id="rId9"/>
    <externalReference r:id="rId10"/>
    <externalReference r:id="rId11"/>
  </externalReferences>
  <definedNames>
    <definedName name="_">#REF!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localSheetId="1" hidden="1">NT!#REF!</definedName>
    <definedName name="a">#REF!</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ll_TP">#REF!,#REF!,#REF!</definedName>
    <definedName name="All_US">#REF!,#REF!,#REF!</definedName>
    <definedName name="asdf">#REF!</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iomass_Rate">'[1]Conversion Factors'!#REF!</definedName>
    <definedName name="body0fa">#REF!</definedName>
    <definedName name="body1ea">#REF!</definedName>
    <definedName name="body1eb">#REF!</definedName>
    <definedName name="body1fa">#REF!</definedName>
    <definedName name="body1fb">#REF!</definedName>
    <definedName name="body1ga">#REF!</definedName>
    <definedName name="body1gb">#REF!</definedName>
    <definedName name="body2ea">#REF!</definedName>
    <definedName name="body2eb">#REF!</definedName>
    <definedName name="body2f">#REF!</definedName>
    <definedName name="body2fa">#REF!</definedName>
    <definedName name="body2fb">#REF!</definedName>
    <definedName name="body2ga">#REF!</definedName>
    <definedName name="body2gb">#REF!</definedName>
    <definedName name="body3ea">#REF!</definedName>
    <definedName name="body3eb">#REF!</definedName>
    <definedName name="body3fa">#REF!</definedName>
    <definedName name="body3fb">#REF!</definedName>
    <definedName name="body3ga">#REF!</definedName>
    <definedName name="body3gb">#REF!</definedName>
    <definedName name="body4ea">#REF!</definedName>
    <definedName name="body4eb">#REF!</definedName>
    <definedName name="body4f">#REF!</definedName>
    <definedName name="body4fa">#REF!</definedName>
    <definedName name="body4fb">#REF!</definedName>
    <definedName name="body4ga">#REF!</definedName>
    <definedName name="body4gb">#REF!</definedName>
    <definedName name="Capacity_factor_Solar">'[1]Conversion Factors'!#REF!</definedName>
    <definedName name="Capacity_factor_Wind">'[1]Conversion Factors'!#REF!</definedName>
    <definedName name="coal_cal">[2]mapping!$C$14:$C$15</definedName>
    <definedName name="conversion_col">[3]conversions!$B$26:$B$31</definedName>
    <definedName name="conversion_line">[3]conversions!$E$26:$K$26</definedName>
    <definedName name="conversion_table">[3]conversions!$E$26:$K$31</definedName>
    <definedName name="Country_Code">LEFT([4]MarketNodeSummary!$C$5,2)</definedName>
    <definedName name="countrye">#REF!</definedName>
    <definedName name="countryf">#REF!</definedName>
    <definedName name="countryg">#REF!</definedName>
    <definedName name="CRF_CountryName">[5]Sheet1!$C$4</definedName>
    <definedName name="currency">[3]mapping!$C$4:$C$8</definedName>
    <definedName name="currency_line">[3]conversions!$E$12:$I$12</definedName>
    <definedName name="currency_table">[3]conversions!$E$12:$I$13</definedName>
    <definedName name="Eff_P2CH4">'[1]Conversion Factors'!#REF!</definedName>
    <definedName name="Eff_P2CH4_2040">'[6]Conversion Factors'!$D$8</definedName>
    <definedName name="Eff_P2H2">'[1]Conversion Factors'!#REF!</definedName>
    <definedName name="Eff_P2L">'[1]Conversion Factors'!#REF!</definedName>
    <definedName name="Gas_Emission_Rate">'[1]Conversion Factors'!#REF!</definedName>
    <definedName name="Green_Gas_Emissions_Rate">'[1]Conversion Factors'!#REF!</definedName>
    <definedName name="Hydro_Emissions">'[1]Conversion Factors'!#REF!</definedName>
    <definedName name="kToe_to_TWh">'[1]Conversion Factors'!#REF!</definedName>
    <definedName name="List_Countries">[7]Admin!$D$9:$D$40</definedName>
    <definedName name="List_CountriesISO">[7]Admin!$E$9:$E$40</definedName>
    <definedName name="Nuclear_Emissions_Rate">'[1]Conversion Factors'!#REF!</definedName>
    <definedName name="Oil_Emission_Rate">'[1]Conversion Factors'!#REF!</definedName>
    <definedName name="OtherRes_Emissions_Rate">'[1]Conversion Factors'!#REF!</definedName>
    <definedName name="P2G_Conversion_Rate">'[1]Conversion Factors'!#REF!</definedName>
    <definedName name="RetBE">[8]Macro1!#REF!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2</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scen">[2]mapping!$H$6:$H$9</definedName>
    <definedName name="Solar_Emissions_Rate">'[1]Conversion Factors'!#REF!</definedName>
    <definedName name="Solar_for_P2G">#REF!</definedName>
    <definedName name="Solid_Emission_Rate">'[1]Conversion Factors'!#REF!</definedName>
    <definedName name="thermal_unit">[3]mapping!$D$4:$D$9</definedName>
    <definedName name="TP.Electricity_and_RES">#REF!</definedName>
    <definedName name="TP.Petroleum">#REF!</definedName>
    <definedName name="TP.Solids_and_Gases">#REF!</definedName>
    <definedName name="US.Electricity_and_RES">#REF!</definedName>
    <definedName name="US.Petroleum">#REF!</definedName>
    <definedName name="US.Solids_and_Gases">#REF!</definedName>
    <definedName name="v">#REF!</definedName>
    <definedName name="WEO">[2]mapping!$E$14:$E$17</definedName>
    <definedName name="Wind_Emissions_Rate">'[1]Conversion Factors'!#REF!</definedName>
    <definedName name="Wind_for_P2G">#REF!</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xxx"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year">[2]mapping!$J$6:$J$9</definedName>
    <definedName name="yeare">#REF!</definedName>
    <definedName name="yearf">#REF!</definedName>
    <definedName name="year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2" i="6" l="1"/>
  <c r="R22" i="6" s="1"/>
  <c r="D22" i="6"/>
  <c r="Q21" i="6"/>
  <c r="R21" i="6" s="1"/>
  <c r="Q20" i="6"/>
  <c r="R20" i="6" s="1"/>
  <c r="D20" i="6"/>
  <c r="Q19" i="6"/>
  <c r="P10" i="6"/>
  <c r="R10" i="6" s="1"/>
  <c r="U10" i="6" s="1"/>
  <c r="P9" i="6"/>
  <c r="R9" i="6" s="1"/>
  <c r="U9" i="6" s="1"/>
  <c r="Q8" i="6"/>
  <c r="P8" i="6"/>
  <c r="R8" i="6" s="1"/>
  <c r="U8" i="6" s="1"/>
  <c r="F8" i="6"/>
  <c r="E8" i="6"/>
  <c r="D8" i="6"/>
  <c r="C8" i="6"/>
  <c r="P7" i="6"/>
  <c r="R7" i="6" s="1"/>
  <c r="U7" i="6" s="1"/>
  <c r="F7" i="6"/>
  <c r="E7" i="6"/>
  <c r="D7" i="6"/>
  <c r="C7" i="6"/>
  <c r="F6" i="6"/>
  <c r="E6" i="6"/>
  <c r="D6" i="6"/>
  <c r="C6" i="6"/>
  <c r="C9" i="6" l="1"/>
  <c r="C12" i="6" s="1"/>
  <c r="D9" i="6"/>
  <c r="D12" i="6" s="1"/>
  <c r="E9" i="6"/>
  <c r="E12" i="6" s="1"/>
  <c r="F9" i="6"/>
  <c r="F12" i="6" s="1"/>
  <c r="C13" i="6"/>
  <c r="D13" i="6"/>
  <c r="E13" i="6"/>
  <c r="F13" i="6"/>
  <c r="C16" i="6"/>
  <c r="D16" i="6"/>
  <c r="E16" i="6"/>
  <c r="F16" i="6"/>
  <c r="F14" i="6" l="1"/>
  <c r="F15" i="6" s="1"/>
  <c r="E14" i="6"/>
  <c r="E15" i="6" s="1"/>
  <c r="D14" i="6"/>
  <c r="D15" i="6" s="1"/>
  <c r="C14" i="6"/>
  <c r="C15" i="6" s="1"/>
  <c r="F27" i="6"/>
  <c r="F17" i="6"/>
  <c r="E27" i="6"/>
  <c r="E17" i="6"/>
  <c r="D27" i="6"/>
  <c r="D17" i="6"/>
  <c r="C27" i="6"/>
  <c r="C17" i="6"/>
</calcChain>
</file>

<file path=xl/sharedStrings.xml><?xml version="1.0" encoding="utf-8"?>
<sst xmlns="http://schemas.openxmlformats.org/spreadsheetml/2006/main" count="98" uniqueCount="66">
  <si>
    <t>Prices in grey cells are only available as future reference as their value is used to build other fuel prices.
Example 1: Gas price (the one to be used) is the result of weighted average of natural gas, biomethane and synthetic methane prices (available in this file but not meant to be directly used in the simulations). 
Example 2: Light oil and Heavy oil prices (the ones to be used) are derived by the forecast price of crude oil price (not meant to be directly used in the simulations).</t>
  </si>
  <si>
    <t>Note: Only values present in the NT sheet are used in the model. The Gasblend_calculation sheet is present to help clarify how gas prices are calculated.</t>
  </si>
  <si>
    <t>National Trends</t>
  </si>
  <si>
    <t>€/net GJ</t>
  </si>
  <si>
    <t>Nuclear</t>
  </si>
  <si>
    <t>Lignite G1
(BG - MK - CZ)</t>
  </si>
  <si>
    <t>Lignite G1</t>
  </si>
  <si>
    <t>Lignite G2
(SK - DE - RS - PL - ME - UKNI - BA -  IE)</t>
  </si>
  <si>
    <t>Lignite G2</t>
  </si>
  <si>
    <t>Lignite G3
(SL - RO - HU)</t>
  </si>
  <si>
    <t>Lignite G3</t>
  </si>
  <si>
    <t>Lignite G4
(GR - TR)</t>
  </si>
  <si>
    <t>Lignite G4</t>
  </si>
  <si>
    <t>Hard coal</t>
  </si>
  <si>
    <t>Hydrogen</t>
  </si>
  <si>
    <t>Natural Gas</t>
  </si>
  <si>
    <t>Biomethane</t>
  </si>
  <si>
    <t>Synthetic Methane</t>
  </si>
  <si>
    <t>Gas</t>
  </si>
  <si>
    <t>Crude oil</t>
  </si>
  <si>
    <t>Light oil</t>
  </si>
  <si>
    <t>Heavy oil</t>
  </si>
  <si>
    <t>Oil shale</t>
  </si>
  <si>
    <t>€/ton</t>
  </si>
  <si>
    <t>CO2 price</t>
  </si>
  <si>
    <t>Shares for gas calculation</t>
  </si>
  <si>
    <t>Natural gas</t>
  </si>
  <si>
    <t>E-methane</t>
  </si>
  <si>
    <t xml:space="preserve">Gas blend calculation </t>
  </si>
  <si>
    <t>District heating methane demand (DC2 Primary Energy Demand of CH4 for DH)</t>
  </si>
  <si>
    <t>Inputs for shares</t>
  </si>
  <si>
    <t>Total</t>
  </si>
  <si>
    <t>Comes from DC2 imports+production for biogases and methane of a given year.</t>
  </si>
  <si>
    <t>Total (TWh/year)</t>
  </si>
  <si>
    <t xml:space="preserve">Methane demand </t>
  </si>
  <si>
    <t xml:space="preserve">of which </t>
  </si>
  <si>
    <t>TWh</t>
  </si>
  <si>
    <t>ETM</t>
  </si>
  <si>
    <t>District heating</t>
  </si>
  <si>
    <t>Generation and SMR (2024)</t>
  </si>
  <si>
    <t>e-methane</t>
  </si>
  <si>
    <t>bio methane</t>
  </si>
  <si>
    <t>Methane for electricity production (PLEXOS results)</t>
  </si>
  <si>
    <t>Shares</t>
  </si>
  <si>
    <t>NT+</t>
  </si>
  <si>
    <t>DE</t>
  </si>
  <si>
    <t>GA</t>
  </si>
  <si>
    <t>Source</t>
  </si>
  <si>
    <t>ETM data</t>
  </si>
  <si>
    <t>Data collection</t>
  </si>
  <si>
    <t>SCN - 2024</t>
  </si>
  <si>
    <t>Deficit</t>
  </si>
  <si>
    <t>E-methane (imports)</t>
  </si>
  <si>
    <t>E-methane (domestic)</t>
  </si>
  <si>
    <t>Methane for SMR (PLEXOS results)</t>
  </si>
  <si>
    <t>E-methane (total)</t>
  </si>
  <si>
    <t>From data collection on synfuels</t>
  </si>
  <si>
    <t>Gas prices (€/Gj)</t>
  </si>
  <si>
    <t>Year</t>
  </si>
  <si>
    <t>Demand</t>
  </si>
  <si>
    <t>EU production</t>
  </si>
  <si>
    <t>Imports</t>
  </si>
  <si>
    <t>Import share</t>
  </si>
  <si>
    <t>Final numbers</t>
  </si>
  <si>
    <t>Blended price</t>
  </si>
  <si>
    <t>Price (€/GJ)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</si>
</sst>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 #,##0.00_ ;_ * \-#,##0.00_ ;_ * &quot;-&quot;??_ ;_ @_ "/>
    <numFmt numFmtId="170" formatCode="#,##0.0000"/>
    <numFmt numFmtId="171" formatCode="#,##0.00000000"/>
    <numFmt numFmtId="172" formatCode="0.000%"/>
  </numFmts>
  <fonts count="17">
    <font>
      <sz val="11"/>
      <color theme="1"/>
      <name val="Calibri"/>
      <family val="2"/>
      <scheme val="minor"/>
    </font>
    <font>
      <sz val="11"/>
      <color theme="1"/>
      <name val="Calibri"/>
      <family val="2"/>
      <charset val="238"/>
      <scheme val="minor"/>
    </font>
    <font>
      <sz val="11"/>
      <color indexed="8"/>
      <name val="Calibri"/>
      <family val="2"/>
    </font>
    <font>
      <i/>
      <sz val="11"/>
      <color indexed="8"/>
      <name val="Calibri"/>
      <family val="2"/>
    </font>
    <font>
      <b/>
      <sz val="8"/>
      <name val="Arial"/>
      <family val="2"/>
    </font>
    <font>
      <i/>
      <sz val="11"/>
      <color indexed="8"/>
      <name val="Calibri"/>
      <family val="2"/>
      <scheme val="minor"/>
    </font>
    <font>
      <sz val="11"/>
      <name val="Calibri"/>
      <family val="2"/>
      <charset val="238"/>
      <scheme val="minor"/>
    </font>
    <font>
      <sz val="11"/>
      <color theme="1"/>
      <name val="Calibri"/>
      <family val="2"/>
      <scheme val="minor"/>
    </font>
    <font>
      <u/>
      <sz val="10"/>
      <color indexed="12"/>
      <name val="Arial"/>
      <family val="2"/>
    </font>
    <font>
      <sz val="11"/>
      <name val="Calibri"/>
      <family val="2"/>
    </font>
    <font>
      <sz val="11"/>
      <color rgb="FFFFFFFF"/>
      <name val="Calibri"/>
      <family val="2"/>
    </font>
    <font>
      <sz val="11"/>
      <color rgb="FF000000"/>
      <name val="Calibri"/>
      <family val="2"/>
    </font>
    <font>
      <b/>
      <sz val="11"/>
      <color rgb="FFFFFFFF"/>
      <name val="Calibri"/>
      <family val="2"/>
    </font>
    <font>
      <b/>
      <sz val="11"/>
      <color rgb="FFFFFFFF"/>
      <name val="Aptos Narrow"/>
      <family val="2"/>
    </font>
    <font>
      <sz val="11"/>
      <color theme="1"/>
      <name val="Aptos Narrow"/>
      <family val="2"/>
    </font>
    <font>
      <b/>
      <sz val="11"/>
      <color rgb="FF000000"/>
      <name val="Aptos Narrow"/>
      <family val="2"/>
    </font>
    <font>
      <sz val="11"/>
      <color rgb="FF000000"/>
      <name val="Aptos Narrow"/>
      <family val="2"/>
    </font>
  </fonts>
  <fills count="14">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indexed="43"/>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305496"/>
        <bgColor rgb="FF000000"/>
      </patternFill>
    </fill>
    <fill>
      <patternFill patternType="solid">
        <fgColor rgb="FFFFFF00"/>
        <bgColor rgb="FF000000"/>
      </patternFill>
    </fill>
    <fill>
      <patternFill patternType="solid">
        <fgColor rgb="FF000000"/>
        <bgColor rgb="FF000000"/>
      </patternFill>
    </fill>
    <fill>
      <patternFill patternType="solid">
        <fgColor rgb="FF215C98"/>
        <bgColor rgb="FF000000"/>
      </patternFill>
    </fill>
    <fill>
      <patternFill patternType="solid">
        <fgColor rgb="FFA02B93"/>
        <bgColor rgb="FF000000"/>
      </patternFill>
    </fill>
    <fill>
      <patternFill patternType="solid">
        <fgColor rgb="FFFBE2D5"/>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6">
    <xf numFmtId="0" fontId="0" fillId="0" borderId="0"/>
    <xf numFmtId="0" fontId="2" fillId="0" borderId="0"/>
    <xf numFmtId="165" fontId="7" fillId="0" borderId="0" applyFont="0" applyFill="0" applyBorder="0" applyAlignment="0" applyProtection="0"/>
    <xf numFmtId="164" fontId="7" fillId="0" borderId="0" applyFont="0" applyFill="0" applyBorder="0" applyAlignment="0" applyProtection="0"/>
    <xf numFmtId="0" fontId="8" fillId="0" borderId="0" applyNumberFormat="0" applyFill="0" applyBorder="0" applyAlignment="0" applyProtection="0">
      <alignment vertical="top"/>
      <protection locked="0"/>
    </xf>
    <xf numFmtId="9" fontId="7" fillId="0" borderId="0" applyFont="0" applyFill="0" applyBorder="0" applyAlignment="0" applyProtection="0"/>
  </cellStyleXfs>
  <cellXfs count="57">
    <xf numFmtId="0" fontId="0" fillId="0" borderId="0" xfId="0"/>
    <xf numFmtId="0" fontId="4" fillId="0" borderId="1" xfId="1" applyFont="1" applyBorder="1" applyAlignment="1">
      <alignment horizontal="center" vertical="center" wrapText="1"/>
    </xf>
    <xf numFmtId="0" fontId="6" fillId="0" borderId="1" xfId="1" applyFont="1" applyBorder="1" applyAlignment="1">
      <alignment horizontal="center" vertical="center" wrapText="1"/>
    </xf>
    <xf numFmtId="2" fontId="2" fillId="6" borderId="1" xfId="1" applyNumberFormat="1" applyFill="1" applyBorder="1" applyAlignment="1">
      <alignment horizontal="center" vertical="center"/>
    </xf>
    <xf numFmtId="2" fontId="2" fillId="7" borderId="1" xfId="1" applyNumberFormat="1" applyFill="1" applyBorder="1" applyAlignment="1">
      <alignment horizontal="center" vertical="center"/>
    </xf>
    <xf numFmtId="0" fontId="5" fillId="4" borderId="1" xfId="1" applyFont="1" applyFill="1" applyBorder="1" applyAlignment="1">
      <alignment horizontal="center" vertical="center" wrapText="1"/>
    </xf>
    <xf numFmtId="1" fontId="2" fillId="3" borderId="1" xfId="1" applyNumberFormat="1" applyFill="1" applyBorder="1" applyAlignment="1">
      <alignment horizontal="center" vertical="center"/>
    </xf>
    <xf numFmtId="2" fontId="2" fillId="5" borderId="1" xfId="1" applyNumberFormat="1" applyFill="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0" fillId="3" borderId="1" xfId="0" applyFill="1" applyBorder="1" applyAlignment="1">
      <alignment horizontal="center" vertical="center"/>
    </xf>
    <xf numFmtId="0" fontId="1" fillId="0" borderId="1" xfId="0" applyFont="1" applyBorder="1" applyAlignment="1">
      <alignment horizontal="center" vertical="center"/>
    </xf>
    <xf numFmtId="2" fontId="2" fillId="5" borderId="4" xfId="1" applyNumberFormat="1" applyFill="1" applyBorder="1" applyAlignment="1">
      <alignment horizontal="center" vertical="center"/>
    </xf>
    <xf numFmtId="2" fontId="9" fillId="5" borderId="1" xfId="1" applyNumberFormat="1" applyFont="1" applyFill="1" applyBorder="1" applyAlignment="1">
      <alignment horizontal="center" vertical="center"/>
    </xf>
    <xf numFmtId="0" fontId="10" fillId="8" borderId="0" xfId="0" applyFont="1" applyFill="1"/>
    <xf numFmtId="0" fontId="11" fillId="0" borderId="0" xfId="0" applyFont="1"/>
    <xf numFmtId="0" fontId="11" fillId="0" borderId="2" xfId="0" applyFont="1" applyBorder="1"/>
    <xf numFmtId="0" fontId="12" fillId="8" borderId="0" xfId="0" applyFont="1" applyFill="1"/>
    <xf numFmtId="0" fontId="14" fillId="0" borderId="0" xfId="0" applyFont="1"/>
    <xf numFmtId="0" fontId="16" fillId="0" borderId="0" xfId="0" applyFont="1"/>
    <xf numFmtId="0" fontId="12" fillId="10" borderId="0" xfId="0" applyFont="1" applyFill="1"/>
    <xf numFmtId="0" fontId="14" fillId="11" borderId="0" xfId="0" applyFont="1" applyFill="1"/>
    <xf numFmtId="0" fontId="13" fillId="10" borderId="0" xfId="0" applyFont="1" applyFill="1"/>
    <xf numFmtId="0" fontId="16" fillId="9" borderId="0" xfId="0" applyFont="1" applyFill="1"/>
    <xf numFmtId="0" fontId="16" fillId="0" borderId="5" xfId="0" applyFont="1" applyBorder="1"/>
    <xf numFmtId="3" fontId="11" fillId="0" borderId="0" xfId="0" applyNumberFormat="1" applyFont="1"/>
    <xf numFmtId="170" fontId="11" fillId="0" borderId="0" xfId="0" applyNumberFormat="1" applyFont="1"/>
    <xf numFmtId="3" fontId="11" fillId="0" borderId="2" xfId="0" applyNumberFormat="1" applyFont="1" applyBorder="1"/>
    <xf numFmtId="0" fontId="16" fillId="0" borderId="2" xfId="0" applyFont="1" applyBorder="1"/>
    <xf numFmtId="9" fontId="11" fillId="13" borderId="0" xfId="0" applyNumberFormat="1" applyFont="1" applyFill="1"/>
    <xf numFmtId="9" fontId="14" fillId="0" borderId="0" xfId="0" applyNumberFormat="1" applyFont="1"/>
    <xf numFmtId="10" fontId="14" fillId="0" borderId="0" xfId="0" applyNumberFormat="1" applyFont="1"/>
    <xf numFmtId="9" fontId="11" fillId="0" borderId="0" xfId="0" applyNumberFormat="1" applyFont="1"/>
    <xf numFmtId="0" fontId="0" fillId="0" borderId="0" xfId="0" applyAlignment="1">
      <alignment horizontal="left" vertical="top" wrapText="1"/>
    </xf>
    <xf numFmtId="0" fontId="0" fillId="0" borderId="0" xfId="0" applyAlignment="1">
      <alignment horizontal="left" vertical="top"/>
    </xf>
    <xf numFmtId="0" fontId="3" fillId="4" borderId="1" xfId="1" applyFont="1" applyFill="1" applyBorder="1" applyAlignment="1">
      <alignment horizontal="center" vertical="center"/>
    </xf>
    <xf numFmtId="0" fontId="0" fillId="2" borderId="3" xfId="0" applyFill="1" applyBorder="1" applyAlignment="1">
      <alignment horizontal="center" vertical="center"/>
    </xf>
    <xf numFmtId="9" fontId="0" fillId="0" borderId="0" xfId="0" applyNumberFormat="1" applyAlignment="1">
      <alignment horizontal="center" vertical="center"/>
    </xf>
    <xf numFmtId="0" fontId="16" fillId="0" borderId="6" xfId="0" applyFont="1" applyBorder="1"/>
    <xf numFmtId="0" fontId="15" fillId="0" borderId="6" xfId="0" applyFont="1" applyBorder="1" applyAlignment="1">
      <alignment horizontal="center"/>
    </xf>
    <xf numFmtId="0" fontId="16" fillId="0" borderId="6" xfId="0" applyFont="1" applyBorder="1" applyAlignment="1">
      <alignment horizontal="center"/>
    </xf>
    <xf numFmtId="0" fontId="16" fillId="9" borderId="6" xfId="0" applyFont="1" applyFill="1" applyBorder="1"/>
    <xf numFmtId="0" fontId="14" fillId="0" borderId="6" xfId="0" applyFont="1" applyBorder="1"/>
    <xf numFmtId="0" fontId="15" fillId="0" borderId="6" xfId="0" applyFont="1" applyBorder="1" applyAlignment="1">
      <alignment horizontal="center"/>
    </xf>
    <xf numFmtId="0" fontId="16" fillId="9" borderId="6" xfId="0" applyFont="1" applyFill="1" applyBorder="1" applyAlignment="1">
      <alignment horizontal="center"/>
    </xf>
    <xf numFmtId="0" fontId="14" fillId="12" borderId="6" xfId="0" applyFont="1" applyFill="1" applyBorder="1"/>
    <xf numFmtId="3" fontId="14" fillId="0" borderId="6" xfId="0" applyNumberFormat="1" applyFont="1" applyBorder="1"/>
    <xf numFmtId="171" fontId="14" fillId="9" borderId="6" xfId="0" applyNumberFormat="1" applyFont="1" applyFill="1" applyBorder="1"/>
    <xf numFmtId="0" fontId="0" fillId="0" borderId="6" xfId="0" applyBorder="1"/>
    <xf numFmtId="2" fontId="0" fillId="0" borderId="6" xfId="0" applyNumberFormat="1" applyBorder="1"/>
    <xf numFmtId="9" fontId="0" fillId="0" borderId="6" xfId="5" applyFont="1" applyBorder="1"/>
    <xf numFmtId="0" fontId="15" fillId="0" borderId="7" xfId="0" applyFont="1" applyBorder="1"/>
    <xf numFmtId="0" fontId="16" fillId="0" borderId="0" xfId="0" applyFont="1" applyBorder="1"/>
    <xf numFmtId="0" fontId="16" fillId="0" borderId="7" xfId="0" applyFont="1" applyBorder="1"/>
    <xf numFmtId="9" fontId="11" fillId="13" borderId="7" xfId="0" applyNumberFormat="1" applyFont="1" applyFill="1" applyBorder="1"/>
    <xf numFmtId="172" fontId="11" fillId="13" borderId="7" xfId="5" applyNumberFormat="1" applyFont="1" applyFill="1" applyBorder="1"/>
    <xf numFmtId="0" fontId="10" fillId="8" borderId="7" xfId="0" applyFont="1" applyFill="1" applyBorder="1"/>
  </cellXfs>
  <cellStyles count="6">
    <cellStyle name="Comma 2" xfId="3" xr:uid="{8635F5CF-763F-4658-8BA1-E29A5DCA1E8D}"/>
    <cellStyle name="Comma 2 2" xfId="2" xr:uid="{0E0D1C55-3882-493C-A89A-03E123F5E033}"/>
    <cellStyle name="Hyperlink 2" xfId="4" xr:uid="{9AA3C811-1B0F-41EA-82BB-09ABE2ED5C38}"/>
    <cellStyle name="Normal" xfId="0" builtinId="0"/>
    <cellStyle name="Percent" xfId="5" builtinId="5"/>
    <cellStyle name="Standard_Data provided by OT3" xfId="1" xr:uid="{7CAFEDD2-179C-4A88-B8AA-F51FE2963387}"/>
  </cellStyles>
  <dxfs count="5">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calcChain" Target="calcChain.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ntsogeu.sharepoint.com/Users/maria.fernandez/Downloads/200608_Ambition%20Tool_v2.1_propsoal%20for%20input%20parameter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xtra.entsoe.eu/SDC/StudyTeam/InputDataForStudies/Fuel%20and%20CO2%20Prices/Price%20proposal_TYNDP2020_WEO2018_v6%20with%20EUCO_neweffCCG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extra.entsoe.eu/SDC/TYNDP2016TFSB/Project%20Documents/160810%20Belfast%20Workshop/OT3_fuel_prices_v1.5_WEO2014_CERA2014.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buzz.grid.ie/sites/FG/ESA/Temporary%20File%20Store/TYNDP%202020/PEMMDB%20Work%20in%20Progress/ERAA%20TYNDP%20and%20Scenario%20Building%20Jan%202021/IE00/PEMMDB_IE00_NationalTrends_Batteries_and_Demand.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ommon%20Reporting%20Format%20V1.0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thales.entsoe.eu/sites/tyndp2018/TF%20SB%202020/Ambition%20Tool/Finalisation%20of%20Scenarios%20in%20AT/190924_Finalisation_GA_v5_editable.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newclimate-my.sharepoint.com/Users/ymonschauer/AppData/Local/Box/Box%20Edit/Documents/HtdYOCZNg0mBeozVIHB1IQ==/CAT_GraphUploads.xlsm"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BALANC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version Factors"/>
      <sheetName val="Reference Year 2018 - Input"/>
      <sheetName val="1) Sector Final Use Input Sheet"/>
      <sheetName val="Industrial Demand"/>
      <sheetName val="Residential Demand"/>
      <sheetName val="New Tertiary Demand"/>
      <sheetName val="Transport"/>
      <sheetName val="EUROSTAT (2015 TWh)"/>
      <sheetName val="How to Guide"/>
      <sheetName val="Countries"/>
      <sheetName val="2)Electricity &amp; Gas input sheet"/>
      <sheetName val="4) Sankey output"/>
      <sheetName val="3) Storyline Summary"/>
      <sheetName val="Generation"/>
      <sheetName val="Gas Supply"/>
      <sheetName val="Emissions (Comparison)"/>
      <sheetName val="EU28"/>
      <sheetName val="Austria"/>
      <sheetName val="Belgium"/>
      <sheetName val="Bosnia"/>
      <sheetName val="Bulgaria"/>
      <sheetName val="Croatia"/>
      <sheetName val="Cyprus"/>
      <sheetName val="CzechRepublic"/>
      <sheetName val="Denmark"/>
      <sheetName val="Estonia"/>
      <sheetName val="Finland"/>
      <sheetName val="France"/>
      <sheetName val="FYROM"/>
      <sheetName val="Germany"/>
      <sheetName val="Greece"/>
      <sheetName val="Hungary"/>
      <sheetName val="Iceland"/>
      <sheetName val="Ireland"/>
      <sheetName val="Italy"/>
      <sheetName val="Kosovo"/>
      <sheetName val="Latvia"/>
      <sheetName val="Lithuania"/>
      <sheetName val="Luxembourg"/>
      <sheetName val="Malta"/>
      <sheetName val="Moldova"/>
      <sheetName val="Montenegro"/>
      <sheetName val="Netherlands"/>
      <sheetName val="NorthernIreland"/>
      <sheetName val="Norway"/>
      <sheetName val="Poland"/>
      <sheetName val="Portugal"/>
      <sheetName val="Romania"/>
      <sheetName val="Serbia"/>
      <sheetName val="Slovakia"/>
      <sheetName val="Slovenia"/>
      <sheetName val="Spain"/>
      <sheetName val="Sweden"/>
      <sheetName val="Turkey"/>
      <sheetName val="Ukraine"/>
      <sheetName val="UnitedKingdom"/>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Fuel Prices All Scenarios"/>
      <sheetName val="Proposal_TYNDP2020"/>
      <sheetName val="calculations"/>
      <sheetName val="installed_summary"/>
      <sheetName val="WEO2018_Fuel_CO2_prices"/>
      <sheetName val="Merit_order_comparison"/>
      <sheetName val="mapping"/>
      <sheetName val="old&gt;"/>
      <sheetName val="Proposal"/>
      <sheetName val="installed capacity_2040"/>
      <sheetName val="installed_2030"/>
      <sheetName val="installed_2020"/>
      <sheetName val="installed_2025"/>
      <sheetName val="WEO2015_Fuel_CO2_prices"/>
      <sheetName val="WEO2016_Fuel_CO2_prices"/>
      <sheetName val="WEO2017_Fuel_CO2_pri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cenarios_proposal"/>
      <sheetName val="Input_prices"/>
      <sheetName val="OT3_Data"/>
      <sheetName val="same_currency"/>
      <sheetName val="charts"/>
      <sheetName val="conversions"/>
      <sheetName val="Merit_order"/>
      <sheetName val="Sources links"/>
      <sheetName val="mapping"/>
      <sheetName val="Sheet1"/>
      <sheetName val="NUCLEAR_calculations"/>
      <sheetName val="BIOMASS"/>
      <sheetName val="LIGNITE"/>
      <sheetName val="Deliverabl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 values"/>
      <sheetName val="ZoneList"/>
      <sheetName val="Common Data"/>
      <sheetName val="Info &amp; General"/>
      <sheetName val="MarketNodeSummary"/>
      <sheetName val="Demand"/>
      <sheetName val="Batteries"/>
      <sheetName val="DSR"/>
      <sheetName val="Trajectories Demand Flexibility"/>
      <sheetName val="Trajectory Technologi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arbon Budget"/>
      <sheetName val="SUPPLY"/>
      <sheetName val="Table1s1"/>
      <sheetName val="Table1s2"/>
      <sheetName val="Table1.A(a)s1"/>
      <sheetName val="Table1.A(a)s2"/>
      <sheetName val="Table1.A(a)s3"/>
      <sheetName val="Table1.A(a)s4"/>
      <sheetName val="Table1.A(b)"/>
      <sheetName val="Table1.A(c)"/>
      <sheetName val="Table1.A(d)"/>
      <sheetName val="Table1.B.1"/>
      <sheetName val="Table1.B.2"/>
      <sheetName val="Table1.C"/>
      <sheetName val="Table2(I)s1"/>
      <sheetName val="Table2(I)s2"/>
      <sheetName val="Table2(I).A-Gs1"/>
      <sheetName val="Table2(I).A-Gs2"/>
      <sheetName val="Table2(II)s1"/>
      <sheetName val="Table2(II)s2"/>
      <sheetName val="Table2(II).C,E"/>
      <sheetName val="Table2(II).Fs1"/>
      <sheetName val="Table2(II).Fs2"/>
      <sheetName val="Table3"/>
      <sheetName val="Table3.A-D"/>
      <sheetName val="Table4s1"/>
      <sheetName val="Table4s2"/>
      <sheetName val="Table4.A"/>
      <sheetName val="Table4.B(a)"/>
      <sheetName val="Table4.B(b)"/>
      <sheetName val="Table4.C"/>
      <sheetName val="Table4.D"/>
      <sheetName val="Table4.E"/>
      <sheetName val="Table4.F"/>
      <sheetName val="Table5"/>
      <sheetName val="Table5.A"/>
      <sheetName val="Table5.B"/>
      <sheetName val="Table5.C"/>
      <sheetName val="Table5.D"/>
      <sheetName val="Table6"/>
      <sheetName val="Table6.A,C"/>
      <sheetName val="Table6.B"/>
      <sheetName val="Summary1.As1"/>
      <sheetName val="Summary1.As2"/>
      <sheetName val="Summary1.As3"/>
      <sheetName val="Summary1.B"/>
      <sheetName val="Summary2"/>
      <sheetName val="Summary3s1"/>
      <sheetName val="Summary3s2"/>
      <sheetName val="Table7s1"/>
      <sheetName val="Table7s2"/>
      <sheetName val="Table7s3"/>
      <sheetName val="Table8(a)s1"/>
      <sheetName val="Table8(a)s2"/>
      <sheetName val="Table8(b)"/>
      <sheetName val="Table9s1"/>
      <sheetName val="Table9s2"/>
      <sheetName val="Table10s1"/>
      <sheetName val="Table10s2"/>
      <sheetName val="Table10s3"/>
      <sheetName val="Table10s4"/>
      <sheetName val="Table10s5"/>
      <sheetName val="Table11"/>
    </sheetNames>
    <sheetDataSet>
      <sheetData sheetId="0" refreshError="1"/>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issions_Summary"/>
      <sheetName val="TOTAL"/>
      <sheetName val="2)Electricity &amp; Gas input sheet"/>
      <sheetName val="SUPPLY"/>
      <sheetName val="GENERATION"/>
      <sheetName val="Conversion Factors"/>
      <sheetName val="EUROSTAT (2015 TWh)"/>
      <sheetName val="EU28"/>
      <sheetName val="Estonia"/>
      <sheetName val="Finland"/>
      <sheetName val="Latvia"/>
      <sheetName val="Lithuania"/>
      <sheetName val="Sweden"/>
      <sheetName val="Croatia"/>
      <sheetName val="Czechia"/>
      <sheetName val="Germany"/>
      <sheetName val="Hungary"/>
      <sheetName val="Poland"/>
      <sheetName val="Slovakia"/>
      <sheetName val="Italy"/>
      <sheetName val="Austria"/>
      <sheetName val="Malta"/>
      <sheetName val="Slovenia"/>
      <sheetName val="Bulgaria"/>
      <sheetName val="Cyprus"/>
      <sheetName val="Greece"/>
      <sheetName val="Romania"/>
      <sheetName val="France"/>
      <sheetName val="Portugal"/>
      <sheetName val="Spain"/>
      <sheetName val="Belgium"/>
      <sheetName val="Ireland"/>
      <sheetName val="Denmark"/>
      <sheetName val="Luxembourg"/>
      <sheetName val="United Kingdom"/>
      <sheetName val="Netherlands"/>
      <sheetName val="Generation_EE"/>
      <sheetName val="Generation_FI"/>
      <sheetName val="Generation_LV"/>
      <sheetName val="Generation_LT"/>
      <sheetName val="Generation_SE"/>
      <sheetName val="Generation_HR"/>
      <sheetName val="Generation_CZ"/>
      <sheetName val="Generation_DE"/>
      <sheetName val="Generation_HU"/>
      <sheetName val="Generation_PL"/>
      <sheetName val="Generation_SK"/>
      <sheetName val="Generation_IT"/>
      <sheetName val="Generation_AT"/>
      <sheetName val="Generation_MT"/>
      <sheetName val="Generation_SI"/>
      <sheetName val="Generation_BG"/>
      <sheetName val="Generation_CY"/>
      <sheetName val="Generation_GR"/>
      <sheetName val="Generation_RO"/>
      <sheetName val="Generation_FR"/>
      <sheetName val="Generation_PT"/>
      <sheetName val="Generation_ES"/>
      <sheetName val="Generation_BE"/>
      <sheetName val="Generation_IE"/>
      <sheetName val="Generation_DK"/>
      <sheetName val="Generation_LU"/>
      <sheetName val="Generation_UK"/>
      <sheetName val="Generation_NL"/>
      <sheetName val="Supply_EE"/>
      <sheetName val="Supply_FI"/>
      <sheetName val="Supply_LV"/>
      <sheetName val="Supply_LT"/>
      <sheetName val="Supply_SE"/>
      <sheetName val="Supply_HR"/>
      <sheetName val="Supply_CZ"/>
      <sheetName val="Supply_DE"/>
      <sheetName val="Supply_HU"/>
      <sheetName val="Supply_PL"/>
      <sheetName val="Supply_SK"/>
      <sheetName val="Supply_IT"/>
      <sheetName val="Supply_AT"/>
      <sheetName val="Supply_MT"/>
      <sheetName val="Supply_SI"/>
      <sheetName val="Supply_BG"/>
      <sheetName val="Supply_CY"/>
      <sheetName val="Supply_GR"/>
      <sheetName val="Supply_RO"/>
      <sheetName val="Supply_FR"/>
      <sheetName val="Supply_PT"/>
      <sheetName val="Supply_ES"/>
      <sheetName val="Supply_BE"/>
      <sheetName val="Supply_IE"/>
      <sheetName val="Supply_DK"/>
      <sheetName val="Supply_LU"/>
      <sheetName val="Supply_UK"/>
      <sheetName val="Supply_NL"/>
      <sheetName val="190924_Finalisation_GA_v5_edi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tchProcess"/>
      <sheetName val="Input_Tool"/>
      <sheetName val="Input_EffortSharing"/>
      <sheetName val="Mapping"/>
      <sheetName val="Table_NotRounded"/>
      <sheetName val="Output_ForGraphUpload"/>
      <sheetName val="Output_ForAsssementData"/>
      <sheetName val="Output_ForESData"/>
      <sheetName val="Admin"/>
      <sheetName val="Styl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arbon Budget"/>
    </sheetNames>
    <sheetDataSet>
      <sheetData sheetId="0"/>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A7404-AFF3-4D69-9B22-F463E4E5DF57}">
  <dimension ref="B4:M17"/>
  <sheetViews>
    <sheetView tabSelected="1" workbookViewId="0">
      <selection activeCell="D17" sqref="D17"/>
    </sheetView>
  </sheetViews>
  <sheetFormatPr defaultColWidth="8.85546875" defaultRowHeight="14.45"/>
  <cols>
    <col min="2" max="2" width="11.42578125" bestFit="1" customWidth="1"/>
    <col min="4" max="4" width="81.28515625" customWidth="1"/>
  </cols>
  <sheetData>
    <row r="4" spans="2:13" ht="15">
      <c r="B4" s="33" t="s">
        <v>0</v>
      </c>
      <c r="C4" s="34"/>
      <c r="D4" s="34"/>
      <c r="E4" s="34"/>
      <c r="F4" s="34"/>
      <c r="G4" s="34"/>
      <c r="H4" s="34"/>
      <c r="I4" s="34"/>
      <c r="J4" s="34"/>
      <c r="K4" s="34"/>
      <c r="L4" s="34"/>
      <c r="M4" s="34"/>
    </row>
    <row r="5" spans="2:13">
      <c r="B5" s="34"/>
      <c r="C5" s="34"/>
      <c r="D5" s="34"/>
      <c r="E5" s="34"/>
      <c r="F5" s="34"/>
      <c r="G5" s="34"/>
      <c r="H5" s="34"/>
      <c r="I5" s="34"/>
      <c r="J5" s="34"/>
      <c r="K5" s="34"/>
      <c r="L5" s="34"/>
      <c r="M5" s="34"/>
    </row>
    <row r="6" spans="2:13">
      <c r="B6" s="34"/>
      <c r="C6" s="34"/>
      <c r="D6" s="34"/>
      <c r="E6" s="34"/>
      <c r="F6" s="34"/>
      <c r="G6" s="34"/>
      <c r="H6" s="34"/>
      <c r="I6" s="34"/>
      <c r="J6" s="34"/>
      <c r="K6" s="34"/>
      <c r="L6" s="34"/>
      <c r="M6" s="34"/>
    </row>
    <row r="7" spans="2:13">
      <c r="B7" s="34"/>
      <c r="C7" s="34"/>
      <c r="D7" s="34"/>
      <c r="E7" s="34"/>
      <c r="F7" s="34"/>
      <c r="G7" s="34"/>
      <c r="H7" s="34"/>
      <c r="I7" s="34"/>
      <c r="J7" s="34"/>
      <c r="K7" s="34"/>
      <c r="L7" s="34"/>
      <c r="M7" s="34"/>
    </row>
    <row r="8" spans="2:13">
      <c r="B8" s="34"/>
      <c r="C8" s="34"/>
      <c r="D8" s="34"/>
      <c r="E8" s="34"/>
      <c r="F8" s="34"/>
      <c r="G8" s="34"/>
      <c r="H8" s="34"/>
      <c r="I8" s="34"/>
      <c r="J8" s="34"/>
      <c r="K8" s="34"/>
      <c r="L8" s="34"/>
      <c r="M8" s="34"/>
    </row>
    <row r="9" spans="2:13">
      <c r="B9" s="34"/>
      <c r="C9" s="34"/>
      <c r="D9" s="34"/>
      <c r="E9" s="34"/>
      <c r="F9" s="34"/>
      <c r="G9" s="34"/>
      <c r="H9" s="34"/>
      <c r="I9" s="34"/>
      <c r="J9" s="34"/>
      <c r="K9" s="34"/>
      <c r="L9" s="34"/>
      <c r="M9" s="34"/>
    </row>
    <row r="10" spans="2:13">
      <c r="B10" s="34"/>
      <c r="C10" s="34"/>
      <c r="D10" s="34"/>
      <c r="E10" s="34"/>
      <c r="F10" s="34"/>
      <c r="G10" s="34"/>
      <c r="H10" s="34"/>
      <c r="I10" s="34"/>
      <c r="J10" s="34"/>
      <c r="K10" s="34"/>
      <c r="L10" s="34"/>
      <c r="M10" s="34"/>
    </row>
    <row r="11" spans="2:13">
      <c r="B11" s="34"/>
      <c r="C11" s="34"/>
      <c r="D11" s="34"/>
      <c r="E11" s="34"/>
      <c r="F11" s="34"/>
      <c r="G11" s="34"/>
      <c r="H11" s="34"/>
      <c r="I11" s="34"/>
      <c r="J11" s="34"/>
      <c r="K11" s="34"/>
      <c r="L11" s="34"/>
      <c r="M11" s="34"/>
    </row>
    <row r="12" spans="2:13">
      <c r="B12" s="34"/>
      <c r="C12" s="34"/>
      <c r="D12" s="34"/>
      <c r="E12" s="34"/>
      <c r="F12" s="34"/>
      <c r="G12" s="34"/>
      <c r="H12" s="34"/>
      <c r="I12" s="34"/>
      <c r="J12" s="34"/>
      <c r="K12" s="34"/>
      <c r="L12" s="34"/>
      <c r="M12" s="34"/>
    </row>
    <row r="13" spans="2:13">
      <c r="B13" s="34"/>
      <c r="C13" s="34"/>
      <c r="D13" s="34"/>
      <c r="E13" s="34"/>
      <c r="F13" s="34"/>
      <c r="G13" s="34"/>
      <c r="H13" s="34"/>
      <c r="I13" s="34"/>
      <c r="J13" s="34"/>
      <c r="K13" s="34"/>
      <c r="L13" s="34"/>
      <c r="M13" s="34"/>
    </row>
    <row r="14" spans="2:13">
      <c r="B14" s="34"/>
      <c r="C14" s="34"/>
      <c r="D14" s="34"/>
      <c r="E14" s="34"/>
      <c r="F14" s="34"/>
      <c r="G14" s="34"/>
      <c r="H14" s="34"/>
      <c r="I14" s="34"/>
      <c r="J14" s="34"/>
      <c r="K14" s="34"/>
      <c r="L14" s="34"/>
      <c r="M14" s="34"/>
    </row>
    <row r="17" spans="2:2" ht="15">
      <c r="B17" t="s">
        <v>1</v>
      </c>
    </row>
  </sheetData>
  <mergeCells count="1">
    <mergeCell ref="B4:M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36ABE-BC5A-491C-967D-2F9394FB036D}">
  <dimension ref="A3:G27"/>
  <sheetViews>
    <sheetView zoomScale="110" zoomScaleNormal="110" workbookViewId="0">
      <selection activeCell="B19" sqref="B19"/>
    </sheetView>
  </sheetViews>
  <sheetFormatPr defaultColWidth="24.5703125" defaultRowHeight="15"/>
  <cols>
    <col min="1" max="1" width="8.42578125" style="8" bestFit="1" customWidth="1"/>
    <col min="2" max="2" width="27.42578125" style="8" bestFit="1" customWidth="1"/>
    <col min="3" max="3" width="16.42578125" style="8" bestFit="1" customWidth="1"/>
    <col min="4" max="4" width="6.42578125" style="8" bestFit="1" customWidth="1"/>
    <col min="5" max="5" width="6.42578125" style="8" customWidth="1"/>
    <col min="6" max="6" width="6.42578125" style="8" bestFit="1" customWidth="1"/>
    <col min="7" max="7" width="6.42578125" style="8" customWidth="1"/>
    <col min="8" max="8" width="7.140625" style="8" bestFit="1" customWidth="1"/>
    <col min="9" max="9" width="5.42578125" style="8" customWidth="1"/>
    <col min="10" max="10" width="8.85546875" style="8" customWidth="1"/>
    <col min="11" max="16384" width="24.5703125" style="8"/>
  </cols>
  <sheetData>
    <row r="3" spans="1:7">
      <c r="D3" s="36" t="s">
        <v>2</v>
      </c>
      <c r="E3" s="36"/>
      <c r="F3" s="36"/>
      <c r="G3" s="36"/>
    </row>
    <row r="4" spans="1:7">
      <c r="C4" s="9"/>
      <c r="D4" s="6">
        <v>2030</v>
      </c>
      <c r="E4" s="6">
        <v>2035</v>
      </c>
      <c r="F4" s="10">
        <v>2040</v>
      </c>
      <c r="G4" s="10">
        <v>2050</v>
      </c>
    </row>
    <row r="5" spans="1:7">
      <c r="A5" s="35" t="s">
        <v>3</v>
      </c>
      <c r="B5" s="1" t="s">
        <v>4</v>
      </c>
      <c r="C5" s="2" t="s">
        <v>4</v>
      </c>
      <c r="D5" s="12">
        <v>0.60774504383566097</v>
      </c>
      <c r="E5" s="12">
        <v>0.60774504383566097</v>
      </c>
      <c r="F5" s="12">
        <v>0.60774504383566097</v>
      </c>
      <c r="G5" s="12">
        <v>0.60774504383566097</v>
      </c>
    </row>
    <row r="6" spans="1:7" ht="20.25">
      <c r="A6" s="35"/>
      <c r="B6" s="1" t="s">
        <v>5</v>
      </c>
      <c r="C6" s="11" t="s">
        <v>6</v>
      </c>
      <c r="D6" s="7">
        <v>1.8590046910055069</v>
      </c>
      <c r="E6" s="7">
        <v>1.8590046910055069</v>
      </c>
      <c r="F6" s="7">
        <v>1.8590046910055069</v>
      </c>
      <c r="G6" s="7">
        <v>1.8590046910055069</v>
      </c>
    </row>
    <row r="7" spans="1:7" ht="30.75">
      <c r="A7" s="35"/>
      <c r="B7" s="1" t="s">
        <v>7</v>
      </c>
      <c r="C7" s="11" t="s">
        <v>8</v>
      </c>
      <c r="D7" s="7">
        <v>2.3901488884356521</v>
      </c>
      <c r="E7" s="7">
        <v>2.3901488884356521</v>
      </c>
      <c r="F7" s="7">
        <v>2.3901488884356521</v>
      </c>
      <c r="G7" s="7">
        <v>2.3901488884356521</v>
      </c>
    </row>
    <row r="8" spans="1:7" ht="20.25">
      <c r="A8" s="35"/>
      <c r="B8" s="1" t="s">
        <v>9</v>
      </c>
      <c r="C8" s="11" t="s">
        <v>10</v>
      </c>
      <c r="D8" s="7">
        <v>3.1470293697736085</v>
      </c>
      <c r="E8" s="7">
        <v>3.1470293697736085</v>
      </c>
      <c r="F8" s="7">
        <v>3.1470293697736085</v>
      </c>
      <c r="G8" s="7">
        <v>3.1470293697736085</v>
      </c>
    </row>
    <row r="9" spans="1:7" ht="20.25">
      <c r="A9" s="35"/>
      <c r="B9" s="1" t="s">
        <v>11</v>
      </c>
      <c r="C9" s="11" t="s">
        <v>12</v>
      </c>
      <c r="D9" s="7">
        <v>4.1163675300836227</v>
      </c>
      <c r="E9" s="7">
        <v>4.1163675300836227</v>
      </c>
      <c r="F9" s="7">
        <v>4.1163675300836227</v>
      </c>
      <c r="G9" s="7">
        <v>4.1163675300836227</v>
      </c>
    </row>
    <row r="10" spans="1:7">
      <c r="A10" s="35"/>
      <c r="B10" s="1" t="s">
        <v>13</v>
      </c>
      <c r="C10" s="2" t="s">
        <v>13</v>
      </c>
      <c r="D10" s="7">
        <v>4.1040107160000003</v>
      </c>
      <c r="E10" s="7">
        <v>4.0014104480999997</v>
      </c>
      <c r="F10" s="7">
        <v>3.8988101801999999</v>
      </c>
      <c r="G10" s="7">
        <v>4.1040107160000003</v>
      </c>
    </row>
    <row r="11" spans="1:7">
      <c r="A11" s="35"/>
      <c r="B11" s="1" t="s">
        <v>14</v>
      </c>
      <c r="C11" s="2" t="s">
        <v>14</v>
      </c>
      <c r="D11" s="13">
        <v>15.87</v>
      </c>
      <c r="E11" s="13">
        <v>16.190000000000001</v>
      </c>
      <c r="F11" s="13">
        <v>19.97</v>
      </c>
      <c r="G11" s="13">
        <v>22.79</v>
      </c>
    </row>
    <row r="12" spans="1:7">
      <c r="A12" s="35"/>
      <c r="B12" s="1" t="s">
        <v>15</v>
      </c>
      <c r="C12" s="2" t="s">
        <v>15</v>
      </c>
      <c r="D12" s="3">
        <v>9.2340241110000001</v>
      </c>
      <c r="E12" s="3">
        <v>8.4132219678000002</v>
      </c>
      <c r="F12" s="3">
        <v>10.362627057900001</v>
      </c>
      <c r="G12" s="3">
        <v>9.8496257184000005</v>
      </c>
    </row>
    <row r="13" spans="1:7">
      <c r="A13" s="35"/>
      <c r="B13" s="1" t="s">
        <v>16</v>
      </c>
      <c r="C13" s="2" t="s">
        <v>16</v>
      </c>
      <c r="D13" s="3">
        <v>13.872808154323543</v>
      </c>
      <c r="E13" s="3">
        <v>13.993270175404605</v>
      </c>
      <c r="F13" s="3">
        <v>14.113732196485667</v>
      </c>
      <c r="G13" s="3">
        <v>13.880700022548249</v>
      </c>
    </row>
    <row r="14" spans="1:7" ht="30.75">
      <c r="A14" s="35"/>
      <c r="B14" s="1" t="s">
        <v>17</v>
      </c>
      <c r="C14" s="2" t="s">
        <v>17</v>
      </c>
      <c r="D14" s="3">
        <v>32.828934105408003</v>
      </c>
      <c r="E14" s="3">
        <v>31.302588845934004</v>
      </c>
      <c r="F14" s="3">
        <v>29.776243586460005</v>
      </c>
      <c r="G14" s="3">
        <v>28.024699846080001</v>
      </c>
    </row>
    <row r="15" spans="1:7">
      <c r="A15" s="35"/>
      <c r="B15" s="1" t="s">
        <v>18</v>
      </c>
      <c r="C15" s="2" t="s">
        <v>18</v>
      </c>
      <c r="D15" s="7">
        <v>9.6457714745067307</v>
      </c>
      <c r="E15" s="7">
        <v>9.4246068514309354</v>
      </c>
      <c r="F15" s="7">
        <v>11.786970284448119</v>
      </c>
      <c r="G15" s="7">
        <v>14.193533451951858</v>
      </c>
    </row>
    <row r="16" spans="1:7">
      <c r="A16" s="35"/>
      <c r="B16" s="1" t="s">
        <v>19</v>
      </c>
      <c r="C16" s="2" t="s">
        <v>19</v>
      </c>
      <c r="D16" s="4">
        <v>14.261437238100001</v>
      </c>
      <c r="E16" s="4">
        <v>15.236139783150001</v>
      </c>
      <c r="F16" s="4">
        <v>16.210842328200002</v>
      </c>
      <c r="G16" s="4">
        <v>20.212252776300001</v>
      </c>
    </row>
    <row r="17" spans="1:7">
      <c r="A17" s="35"/>
      <c r="B17" s="1" t="s">
        <v>20</v>
      </c>
      <c r="C17" s="2" t="s">
        <v>20</v>
      </c>
      <c r="D17" s="7">
        <v>18.254639664768003</v>
      </c>
      <c r="E17" s="7">
        <v>19.502258922432002</v>
      </c>
      <c r="F17" s="7">
        <v>20.749878180096001</v>
      </c>
      <c r="G17" s="7">
        <v>25.871683553664003</v>
      </c>
    </row>
    <row r="18" spans="1:7">
      <c r="A18" s="35"/>
      <c r="B18" s="1" t="s">
        <v>21</v>
      </c>
      <c r="C18" s="2" t="s">
        <v>21</v>
      </c>
      <c r="D18" s="7">
        <v>14.974509100005001</v>
      </c>
      <c r="E18" s="7">
        <v>15.9979467723075</v>
      </c>
      <c r="F18" s="7">
        <v>17.02138444461</v>
      </c>
      <c r="G18" s="7">
        <v>21.222865415114999</v>
      </c>
    </row>
    <row r="19" spans="1:7">
      <c r="A19" s="35"/>
      <c r="B19" s="1" t="s">
        <v>22</v>
      </c>
      <c r="C19" s="2" t="s">
        <v>22</v>
      </c>
      <c r="D19" s="7">
        <v>2.2805141251800003</v>
      </c>
      <c r="E19" s="7">
        <v>2.8015993419550003</v>
      </c>
      <c r="F19" s="7">
        <v>3.3226845587300002</v>
      </c>
      <c r="G19" s="7">
        <v>4.8185056515900007</v>
      </c>
    </row>
    <row r="20" spans="1:7">
      <c r="A20" s="5" t="s">
        <v>23</v>
      </c>
      <c r="B20" s="1" t="s">
        <v>24</v>
      </c>
      <c r="C20" s="2" t="s">
        <v>24</v>
      </c>
      <c r="D20" s="7">
        <v>97.470254505000014</v>
      </c>
      <c r="E20" s="7">
        <v>197.50551570750002</v>
      </c>
      <c r="F20" s="7">
        <v>297.54077691000003</v>
      </c>
      <c r="G20" s="7">
        <v>502.74131270999999</v>
      </c>
    </row>
    <row r="21" spans="1:7">
      <c r="C21" s="9"/>
    </row>
    <row r="24" spans="1:7">
      <c r="B24" s="8" t="s">
        <v>25</v>
      </c>
      <c r="C24" s="8">
        <v>2030</v>
      </c>
      <c r="D24" s="8">
        <v>2035</v>
      </c>
      <c r="E24" s="8">
        <v>2040</v>
      </c>
      <c r="F24" s="8">
        <v>2050</v>
      </c>
    </row>
    <row r="25" spans="1:7">
      <c r="B25" s="8" t="s">
        <v>26</v>
      </c>
      <c r="C25" s="37">
        <v>0.91570923640872215</v>
      </c>
      <c r="D25" s="37">
        <v>0.85132354359620765</v>
      </c>
      <c r="E25" s="37">
        <v>0.72207679325551044</v>
      </c>
      <c r="F25" s="37">
        <v>0.26657814986713863</v>
      </c>
    </row>
    <row r="26" spans="1:7">
      <c r="B26" s="8" t="s">
        <v>16</v>
      </c>
      <c r="C26" s="37">
        <v>8.3316137730195375E-2</v>
      </c>
      <c r="D26" s="37">
        <v>0.14309240776844717</v>
      </c>
      <c r="E26" s="37">
        <v>0.26515749755423984</v>
      </c>
      <c r="F26" s="37">
        <v>0.68037840597814503</v>
      </c>
    </row>
    <row r="27" spans="1:7">
      <c r="B27" s="8" t="s">
        <v>27</v>
      </c>
      <c r="C27" s="37">
        <v>9.7462586108238922E-4</v>
      </c>
      <c r="D27" s="37">
        <v>5.5840486353451414E-3</v>
      </c>
      <c r="E27" s="37">
        <v>1.2765709190249786E-2</v>
      </c>
      <c r="F27" s="37">
        <v>5.3043444154716346E-2</v>
      </c>
    </row>
  </sheetData>
  <mergeCells count="2">
    <mergeCell ref="A5:A19"/>
    <mergeCell ref="D3:G3"/>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4F09D-FFB8-4119-A54D-0CED4C42EAB0}">
  <dimension ref="A1:X34"/>
  <sheetViews>
    <sheetView workbookViewId="0">
      <selection activeCell="F27" sqref="F27"/>
    </sheetView>
  </sheetViews>
  <sheetFormatPr defaultRowHeight="15"/>
  <cols>
    <col min="2" max="2" width="20.85546875" bestFit="1" customWidth="1"/>
    <col min="12" max="12" width="5.42578125" bestFit="1" customWidth="1"/>
    <col min="16" max="16" width="16.85546875" customWidth="1"/>
    <col min="17" max="17" width="25" bestFit="1" customWidth="1"/>
    <col min="18" max="18" width="12.7109375" bestFit="1" customWidth="1"/>
    <col min="19" max="19" width="12.140625" customWidth="1"/>
    <col min="20" max="20" width="14.28515625" bestFit="1" customWidth="1"/>
    <col min="21" max="21" width="12.5703125" bestFit="1" customWidth="1"/>
  </cols>
  <sheetData>
    <row r="1" spans="1:24">
      <c r="A1" s="19"/>
      <c r="B1" s="19"/>
      <c r="C1" s="19"/>
      <c r="D1" s="19"/>
      <c r="E1" s="19"/>
      <c r="F1" s="19"/>
      <c r="G1" s="19"/>
      <c r="H1" s="19"/>
      <c r="I1" s="19"/>
      <c r="J1" s="19"/>
      <c r="K1" s="19"/>
      <c r="L1" s="19"/>
      <c r="M1" s="19"/>
      <c r="N1" s="18"/>
      <c r="O1" s="18"/>
      <c r="P1" s="18"/>
      <c r="Q1" s="18"/>
      <c r="R1" s="18"/>
      <c r="S1" s="18"/>
      <c r="T1" s="18"/>
      <c r="U1" s="18"/>
      <c r="V1" s="18"/>
      <c r="W1" s="18"/>
      <c r="X1" s="18"/>
    </row>
    <row r="2" spans="1:24">
      <c r="A2" s="19"/>
      <c r="B2" s="19"/>
      <c r="C2" s="19"/>
      <c r="D2" s="19"/>
      <c r="E2" s="19"/>
      <c r="F2" s="19"/>
      <c r="G2" s="19"/>
      <c r="H2" s="19"/>
      <c r="I2" s="19"/>
      <c r="J2" s="19"/>
      <c r="K2" s="19"/>
      <c r="L2" s="19"/>
      <c r="M2" s="19"/>
      <c r="N2" s="18"/>
      <c r="O2" s="18"/>
      <c r="P2" s="18"/>
      <c r="Q2" s="18"/>
      <c r="R2" s="18"/>
      <c r="S2" s="18"/>
      <c r="T2" s="18"/>
      <c r="U2" s="18"/>
      <c r="V2" s="18"/>
      <c r="W2" s="18"/>
      <c r="X2" s="18"/>
    </row>
    <row r="3" spans="1:24">
      <c r="A3" s="19"/>
      <c r="B3" s="20" t="s">
        <v>28</v>
      </c>
      <c r="C3" s="20"/>
      <c r="D3" s="20"/>
      <c r="E3" s="20"/>
      <c r="F3" s="20"/>
      <c r="G3" s="19"/>
      <c r="H3" s="14" t="s">
        <v>29</v>
      </c>
      <c r="I3" s="21"/>
      <c r="J3" s="14"/>
      <c r="K3" s="14"/>
      <c r="L3" s="14"/>
      <c r="M3" s="18"/>
      <c r="N3" s="22" t="s">
        <v>30</v>
      </c>
      <c r="O3" s="22"/>
      <c r="P3" s="22"/>
      <c r="Q3" s="22"/>
      <c r="R3" s="22"/>
      <c r="S3" s="22"/>
      <c r="T3" s="22"/>
      <c r="U3" s="22"/>
      <c r="V3" s="18"/>
      <c r="W3" s="18"/>
      <c r="X3" s="18"/>
    </row>
    <row r="4" spans="1:24">
      <c r="A4" s="19"/>
      <c r="B4" s="15"/>
      <c r="C4" s="15"/>
      <c r="D4" s="15"/>
      <c r="E4" s="15"/>
      <c r="F4" s="15"/>
      <c r="G4" s="19"/>
      <c r="H4" s="51"/>
      <c r="I4" s="51" t="s">
        <v>31</v>
      </c>
      <c r="J4" s="51"/>
      <c r="K4" s="51"/>
      <c r="L4" s="18"/>
      <c r="M4" s="18"/>
      <c r="N4" s="19"/>
      <c r="O4" s="19"/>
      <c r="P4" s="19"/>
      <c r="Q4" s="19"/>
      <c r="R4" s="19"/>
      <c r="S4" s="19"/>
      <c r="T4" s="19"/>
      <c r="U4" s="19"/>
      <c r="V4" s="18"/>
      <c r="W4" s="23" t="s">
        <v>32</v>
      </c>
      <c r="X4" s="18"/>
    </row>
    <row r="5" spans="1:24">
      <c r="A5" s="19"/>
      <c r="B5" s="14" t="s">
        <v>33</v>
      </c>
      <c r="C5" s="14">
        <v>2030</v>
      </c>
      <c r="D5" s="14">
        <v>2035</v>
      </c>
      <c r="E5" s="14">
        <v>2040</v>
      </c>
      <c r="F5" s="14">
        <v>2050</v>
      </c>
      <c r="G5" s="19"/>
      <c r="H5" s="52">
        <v>2030</v>
      </c>
      <c r="I5" s="19">
        <v>428.6139953</v>
      </c>
      <c r="J5" s="52"/>
      <c r="K5" s="52"/>
      <c r="L5" s="18"/>
      <c r="M5" s="18"/>
      <c r="N5" s="38"/>
      <c r="O5" s="39" t="s">
        <v>34</v>
      </c>
      <c r="P5" s="39"/>
      <c r="Q5" s="39"/>
      <c r="R5" s="39"/>
      <c r="S5" s="39" t="s">
        <v>35</v>
      </c>
      <c r="T5" s="39"/>
      <c r="U5" s="39"/>
      <c r="V5" s="18"/>
      <c r="W5" s="18"/>
      <c r="X5" s="18"/>
    </row>
    <row r="6" spans="1:24">
      <c r="A6" s="19"/>
      <c r="B6" s="15" t="s">
        <v>26</v>
      </c>
      <c r="C6" s="25">
        <f>U7</f>
        <v>3288.4232354261294</v>
      </c>
      <c r="D6" s="25">
        <f>U8</f>
        <v>2545.9488033056186</v>
      </c>
      <c r="E6" s="25">
        <f>U9</f>
        <v>1694.5040608746085</v>
      </c>
      <c r="F6" s="15">
        <f>U10</f>
        <v>331.94350487579959</v>
      </c>
      <c r="G6" s="19"/>
      <c r="H6" s="19">
        <v>2035</v>
      </c>
      <c r="I6" s="19">
        <v>336.3947551</v>
      </c>
      <c r="J6" s="19"/>
      <c r="K6" s="19"/>
      <c r="L6" s="18"/>
      <c r="M6" s="18"/>
      <c r="N6" s="38" t="s">
        <v>36</v>
      </c>
      <c r="O6" s="40" t="s">
        <v>37</v>
      </c>
      <c r="P6" s="40" t="s">
        <v>38</v>
      </c>
      <c r="Q6" s="40" t="s">
        <v>39</v>
      </c>
      <c r="R6" s="40" t="s">
        <v>31</v>
      </c>
      <c r="S6" s="38" t="s">
        <v>40</v>
      </c>
      <c r="T6" s="41" t="s">
        <v>41</v>
      </c>
      <c r="U6" s="38" t="s">
        <v>26</v>
      </c>
      <c r="V6" s="18"/>
      <c r="W6" s="18"/>
      <c r="X6" s="18"/>
    </row>
    <row r="7" spans="1:24">
      <c r="A7" s="19"/>
      <c r="B7" s="15" t="s">
        <v>16</v>
      </c>
      <c r="C7" s="15">
        <f>T7</f>
        <v>299.19838340000001</v>
      </c>
      <c r="D7" s="26">
        <f>T8</f>
        <v>427.9288962</v>
      </c>
      <c r="E7" s="15">
        <f>T9</f>
        <v>622.24746809999999</v>
      </c>
      <c r="F7" s="15">
        <f>T10</f>
        <v>847.20819329999995</v>
      </c>
      <c r="G7" s="19"/>
      <c r="H7" s="19">
        <v>2040</v>
      </c>
      <c r="I7" s="19">
        <v>182.35576689999999</v>
      </c>
      <c r="J7" s="19"/>
      <c r="K7" s="19"/>
      <c r="L7" s="18"/>
      <c r="M7" s="18"/>
      <c r="N7" s="38">
        <v>2030</v>
      </c>
      <c r="O7" s="42">
        <v>2223.507623526129</v>
      </c>
      <c r="P7" s="40">
        <f>I5</f>
        <v>428.6139953</v>
      </c>
      <c r="Q7" s="40">
        <v>939</v>
      </c>
      <c r="R7" s="43">
        <f>SUM(O7:Q7)</f>
        <v>3591.1216188261292</v>
      </c>
      <c r="S7" s="42">
        <v>3.5</v>
      </c>
      <c r="T7" s="44">
        <v>299.19838340000001</v>
      </c>
      <c r="U7" s="40">
        <f>R7-S7-T7</f>
        <v>3288.4232354261294</v>
      </c>
      <c r="V7" s="18"/>
      <c r="W7" s="18"/>
      <c r="X7" s="18"/>
    </row>
    <row r="8" spans="1:24">
      <c r="A8" s="19"/>
      <c r="B8" s="16" t="s">
        <v>27</v>
      </c>
      <c r="C8" s="16">
        <f>S7</f>
        <v>3.5</v>
      </c>
      <c r="D8" s="27">
        <f>S8</f>
        <v>16.699528690000001</v>
      </c>
      <c r="E8" s="16">
        <f>S9</f>
        <v>29.957403789832291</v>
      </c>
      <c r="F8" s="16">
        <f>S10</f>
        <v>66.049774792779345</v>
      </c>
      <c r="G8" s="19"/>
      <c r="H8" s="53">
        <v>2050</v>
      </c>
      <c r="I8" s="53">
        <v>173.13239680000001</v>
      </c>
      <c r="J8" s="53"/>
      <c r="K8" s="53"/>
      <c r="L8" s="18"/>
      <c r="M8" s="18"/>
      <c r="N8" s="42">
        <v>2035</v>
      </c>
      <c r="O8" s="42">
        <v>1852.1824730956189</v>
      </c>
      <c r="P8" s="42">
        <f>I6</f>
        <v>336.3947551</v>
      </c>
      <c r="Q8" s="45">
        <f>(Q7+Q9)/2</f>
        <v>802</v>
      </c>
      <c r="R8" s="43">
        <f>SUM(O8:Q8)</f>
        <v>2990.5772281956188</v>
      </c>
      <c r="S8" s="46">
        <v>16.699528690000001</v>
      </c>
      <c r="T8" s="47">
        <v>427.9288962</v>
      </c>
      <c r="U8" s="40">
        <f t="shared" ref="U8:U10" si="0">R8-S8-T8</f>
        <v>2545.9488033056186</v>
      </c>
      <c r="V8" s="18"/>
      <c r="W8" s="18"/>
      <c r="X8" s="18"/>
    </row>
    <row r="9" spans="1:24">
      <c r="A9" s="19"/>
      <c r="B9" s="15" t="s">
        <v>31</v>
      </c>
      <c r="C9" s="25">
        <f>SUM(C6:C8)</f>
        <v>3591.1216188261296</v>
      </c>
      <c r="D9" s="25">
        <f>SUM(D6:D8)</f>
        <v>2990.5772281956188</v>
      </c>
      <c r="E9" s="25">
        <f t="shared" ref="E9:F9" si="1">SUM(E6:E8)</f>
        <v>2346.7089327644408</v>
      </c>
      <c r="F9" s="25">
        <f t="shared" si="1"/>
        <v>1245.2014729685789</v>
      </c>
      <c r="G9" s="19"/>
      <c r="H9" s="19"/>
      <c r="I9" s="18"/>
      <c r="J9" s="19"/>
      <c r="K9" s="19"/>
      <c r="L9" s="19"/>
      <c r="M9" s="18"/>
      <c r="N9" s="38">
        <v>2040</v>
      </c>
      <c r="O9" s="42">
        <v>1499.3531658644411</v>
      </c>
      <c r="P9" s="40">
        <f>I7</f>
        <v>182.35576689999999</v>
      </c>
      <c r="Q9" s="40">
        <v>665</v>
      </c>
      <c r="R9" s="43">
        <f>SUM(O9:Q9)</f>
        <v>2346.7089327644408</v>
      </c>
      <c r="S9" s="42">
        <v>29.957403789832291</v>
      </c>
      <c r="T9" s="44">
        <v>622.24746809999999</v>
      </c>
      <c r="U9" s="40">
        <f t="shared" si="0"/>
        <v>1694.5040608746085</v>
      </c>
      <c r="V9" s="18"/>
      <c r="W9" s="18"/>
      <c r="X9" s="18"/>
    </row>
    <row r="10" spans="1:24">
      <c r="A10" s="19"/>
      <c r="B10" s="15"/>
      <c r="C10" s="15"/>
      <c r="D10" s="15"/>
      <c r="E10" s="15"/>
      <c r="F10" s="15"/>
      <c r="G10" s="19"/>
      <c r="H10" s="14"/>
      <c r="I10" s="14" t="s">
        <v>42</v>
      </c>
      <c r="J10" s="14"/>
      <c r="K10" s="14"/>
      <c r="L10" s="14"/>
      <c r="M10" s="18"/>
      <c r="N10" s="38">
        <v>2050</v>
      </c>
      <c r="O10" s="42">
        <v>1032.0690761685789</v>
      </c>
      <c r="P10" s="40">
        <f>I8</f>
        <v>173.13239680000001</v>
      </c>
      <c r="Q10" s="40">
        <v>40</v>
      </c>
      <c r="R10" s="43">
        <f>SUM(O10:Q10)</f>
        <v>1245.2014729685789</v>
      </c>
      <c r="S10" s="42">
        <v>66.049774792779345</v>
      </c>
      <c r="T10" s="44">
        <v>847.20819329999995</v>
      </c>
      <c r="U10" s="40">
        <f t="shared" si="0"/>
        <v>331.94350487579959</v>
      </c>
      <c r="V10" s="18"/>
      <c r="W10" s="18"/>
      <c r="X10" s="18"/>
    </row>
    <row r="11" spans="1:24">
      <c r="A11" s="19"/>
      <c r="B11" s="56" t="s">
        <v>43</v>
      </c>
      <c r="C11" s="56">
        <v>2030</v>
      </c>
      <c r="D11" s="56">
        <v>2035</v>
      </c>
      <c r="E11" s="56">
        <v>2040</v>
      </c>
      <c r="F11" s="56">
        <v>2050</v>
      </c>
      <c r="G11" s="19"/>
      <c r="H11" s="19"/>
      <c r="I11" s="19" t="s">
        <v>44</v>
      </c>
      <c r="J11" s="19" t="s">
        <v>44</v>
      </c>
      <c r="K11" s="19" t="s">
        <v>45</v>
      </c>
      <c r="L11" s="19" t="s">
        <v>46</v>
      </c>
      <c r="M11" s="18"/>
      <c r="N11" s="38" t="s">
        <v>47</v>
      </c>
      <c r="O11" s="40" t="s">
        <v>48</v>
      </c>
      <c r="P11" s="40" t="s">
        <v>49</v>
      </c>
      <c r="Q11" s="40" t="s">
        <v>50</v>
      </c>
      <c r="R11" s="40"/>
      <c r="S11" s="40" t="s">
        <v>49</v>
      </c>
      <c r="T11" s="40" t="s">
        <v>49</v>
      </c>
      <c r="U11" s="40" t="s">
        <v>51</v>
      </c>
      <c r="V11" s="18"/>
      <c r="W11" s="18"/>
      <c r="X11" s="18"/>
    </row>
    <row r="12" spans="1:24">
      <c r="A12" s="19"/>
      <c r="B12" s="15" t="s">
        <v>26</v>
      </c>
      <c r="C12" s="29">
        <f>C6/C$9</f>
        <v>0.91570923640872215</v>
      </c>
      <c r="D12" s="29">
        <f>D6/D$9</f>
        <v>0.85132354359620765</v>
      </c>
      <c r="E12" s="29">
        <f t="shared" ref="E12:F12" si="2">E6/E$9</f>
        <v>0.72207679325551044</v>
      </c>
      <c r="F12" s="29">
        <f t="shared" si="2"/>
        <v>0.26657814986713863</v>
      </c>
      <c r="G12" s="19"/>
      <c r="H12" s="19"/>
      <c r="I12" s="19">
        <v>2030</v>
      </c>
      <c r="J12" s="19">
        <v>2040</v>
      </c>
      <c r="K12" s="19">
        <v>2050</v>
      </c>
      <c r="L12" s="19">
        <v>2050</v>
      </c>
      <c r="M12" s="19"/>
      <c r="N12" s="18"/>
      <c r="O12" s="18"/>
      <c r="P12" s="18"/>
      <c r="Q12" s="18"/>
      <c r="R12" s="18"/>
      <c r="S12" s="18"/>
      <c r="T12" s="18"/>
      <c r="U12" s="18"/>
      <c r="V12" s="18"/>
      <c r="W12" s="18"/>
      <c r="X12" s="18"/>
    </row>
    <row r="13" spans="1:24">
      <c r="A13" s="19"/>
      <c r="B13" s="15" t="s">
        <v>16</v>
      </c>
      <c r="C13" s="29">
        <f t="shared" ref="C13:F13" si="3">C7/C$9</f>
        <v>8.3316137730195375E-2</v>
      </c>
      <c r="D13" s="29">
        <f t="shared" si="3"/>
        <v>0.14309240776844717</v>
      </c>
      <c r="E13" s="29">
        <f t="shared" si="3"/>
        <v>0.26515749755423984</v>
      </c>
      <c r="F13" s="29">
        <f t="shared" si="3"/>
        <v>0.68037840597814503</v>
      </c>
      <c r="G13" s="19"/>
      <c r="H13" s="19"/>
      <c r="I13" s="19">
        <v>776</v>
      </c>
      <c r="J13" s="19">
        <v>501</v>
      </c>
      <c r="K13" s="19">
        <v>53</v>
      </c>
      <c r="L13" s="19">
        <v>19</v>
      </c>
      <c r="M13" s="19"/>
      <c r="N13" s="18"/>
      <c r="O13" s="18"/>
      <c r="P13" s="18"/>
      <c r="Q13" s="18"/>
      <c r="R13" s="18"/>
      <c r="S13" s="18"/>
      <c r="T13" s="18"/>
      <c r="U13" s="18"/>
      <c r="V13" s="18"/>
      <c r="W13" s="18"/>
      <c r="X13" s="18"/>
    </row>
    <row r="14" spans="1:24">
      <c r="A14" s="19"/>
      <c r="B14" s="18" t="s">
        <v>52</v>
      </c>
      <c r="C14" s="30">
        <f>C16*R19</f>
        <v>0</v>
      </c>
      <c r="D14" s="31">
        <f>D16*R20</f>
        <v>3.3127967150419668E-3</v>
      </c>
      <c r="E14" s="30">
        <f>E16*R21</f>
        <v>8.6246901410765159E-3</v>
      </c>
      <c r="F14" s="30">
        <f>F16*R22</f>
        <v>3.4596228584662464E-2</v>
      </c>
      <c r="G14" s="19"/>
      <c r="H14" s="19"/>
      <c r="I14" s="19"/>
      <c r="J14" s="19"/>
      <c r="K14" s="19"/>
      <c r="L14" s="19"/>
      <c r="M14" s="19"/>
      <c r="N14" s="18"/>
      <c r="O14" s="18"/>
      <c r="P14" s="18"/>
      <c r="Q14" s="18"/>
      <c r="R14" s="18"/>
      <c r="S14" s="18"/>
      <c r="T14" s="18"/>
      <c r="U14" s="18"/>
      <c r="V14" s="18"/>
      <c r="W14" s="18"/>
      <c r="X14" s="18"/>
    </row>
    <row r="15" spans="1:24">
      <c r="A15" s="19"/>
      <c r="B15" s="18" t="s">
        <v>53</v>
      </c>
      <c r="C15" s="30">
        <f>C16-C14</f>
        <v>9.7462586108238922E-4</v>
      </c>
      <c r="D15" s="30">
        <f t="shared" ref="D15:F15" si="4">D16-D14</f>
        <v>2.2712519203031746E-3</v>
      </c>
      <c r="E15" s="30">
        <f t="shared" si="4"/>
        <v>4.1410190491732706E-3</v>
      </c>
      <c r="F15" s="30">
        <f t="shared" si="4"/>
        <v>1.8447215570053882E-2</v>
      </c>
      <c r="G15" s="18"/>
      <c r="H15" s="14"/>
      <c r="I15" s="14" t="s">
        <v>54</v>
      </c>
      <c r="J15" s="14"/>
      <c r="K15" s="14"/>
      <c r="L15" s="14"/>
      <c r="M15" s="19"/>
      <c r="N15" s="18"/>
      <c r="O15" s="18"/>
      <c r="P15" s="18"/>
      <c r="Q15" s="18"/>
      <c r="R15" s="18"/>
      <c r="S15" s="18"/>
      <c r="T15" s="18"/>
      <c r="U15" s="18"/>
      <c r="V15" s="18"/>
      <c r="W15" s="18"/>
      <c r="X15" s="18"/>
    </row>
    <row r="16" spans="1:24">
      <c r="A16" s="19"/>
      <c r="B16" s="16" t="s">
        <v>55</v>
      </c>
      <c r="C16" s="54">
        <f>C8/C$9</f>
        <v>9.7462586108238922E-4</v>
      </c>
      <c r="D16" s="55">
        <f>D8/D$9</f>
        <v>5.5840486353451414E-3</v>
      </c>
      <c r="E16" s="54">
        <f>E8/E$9</f>
        <v>1.2765709190249786E-2</v>
      </c>
      <c r="F16" s="54">
        <f>F8/F$9</f>
        <v>5.3043444154716346E-2</v>
      </c>
      <c r="G16" s="19"/>
      <c r="H16" s="19"/>
      <c r="I16" s="19" t="s">
        <v>44</v>
      </c>
      <c r="J16" s="19" t="s">
        <v>44</v>
      </c>
      <c r="K16" s="19" t="s">
        <v>45</v>
      </c>
      <c r="L16" s="19" t="s">
        <v>46</v>
      </c>
      <c r="M16" s="19"/>
      <c r="N16" s="18"/>
      <c r="O16" s="18"/>
      <c r="P16" s="18"/>
      <c r="Q16" s="18"/>
      <c r="R16" s="18"/>
      <c r="S16" s="18"/>
      <c r="T16" s="18"/>
      <c r="U16" s="18"/>
      <c r="V16" s="18"/>
      <c r="W16" s="18"/>
      <c r="X16" s="18"/>
    </row>
    <row r="17" spans="1:24">
      <c r="A17" s="19"/>
      <c r="B17" s="15"/>
      <c r="C17" s="32">
        <f>SUM(C12:C15)</f>
        <v>1</v>
      </c>
      <c r="D17" s="32">
        <f>SUM(D12:D15)</f>
        <v>1</v>
      </c>
      <c r="E17" s="32">
        <f>SUM(E12:E15)</f>
        <v>1</v>
      </c>
      <c r="F17" s="32">
        <f>SUM(F12:F15)</f>
        <v>1</v>
      </c>
      <c r="G17" s="19"/>
      <c r="H17" s="19"/>
      <c r="I17" s="19">
        <v>2030</v>
      </c>
      <c r="J17" s="19">
        <v>2040</v>
      </c>
      <c r="K17" s="19">
        <v>2050</v>
      </c>
      <c r="L17" s="19">
        <v>2050</v>
      </c>
      <c r="M17" s="19"/>
      <c r="N17" t="s">
        <v>56</v>
      </c>
      <c r="T17" s="18"/>
      <c r="U17" s="18"/>
      <c r="V17" s="18"/>
      <c r="W17" s="18"/>
      <c r="X17" s="18"/>
    </row>
    <row r="18" spans="1:24">
      <c r="A18" s="19"/>
      <c r="B18" s="14" t="s">
        <v>57</v>
      </c>
      <c r="C18" s="14">
        <v>2030</v>
      </c>
      <c r="D18" s="14">
        <v>2035</v>
      </c>
      <c r="E18" s="14">
        <v>2040</v>
      </c>
      <c r="F18" s="14">
        <v>2050</v>
      </c>
      <c r="G18" s="19"/>
      <c r="H18" s="19"/>
      <c r="I18" s="19">
        <v>163</v>
      </c>
      <c r="J18" s="19">
        <v>164</v>
      </c>
      <c r="K18" s="19">
        <v>0</v>
      </c>
      <c r="L18" s="19">
        <v>7</v>
      </c>
      <c r="M18" s="19"/>
      <c r="N18" s="17" t="s">
        <v>58</v>
      </c>
      <c r="O18" s="17" t="s">
        <v>59</v>
      </c>
      <c r="P18" s="17" t="s">
        <v>60</v>
      </c>
      <c r="Q18" s="17" t="s">
        <v>61</v>
      </c>
      <c r="R18" s="17" t="s">
        <v>62</v>
      </c>
      <c r="S18" s="18"/>
      <c r="T18" s="18"/>
      <c r="U18" s="18"/>
      <c r="V18" s="18"/>
      <c r="W18" s="18"/>
    </row>
    <row r="19" spans="1:24">
      <c r="A19" s="19"/>
      <c r="B19" s="15" t="s">
        <v>26</v>
      </c>
      <c r="C19" s="19">
        <v>9.2340241110000001</v>
      </c>
      <c r="D19" s="19">
        <v>8.4132219678000002</v>
      </c>
      <c r="E19" s="19">
        <v>10.362627057900001</v>
      </c>
      <c r="F19" s="19">
        <v>9.8496257184000005</v>
      </c>
      <c r="G19" s="19"/>
      <c r="H19" s="24" t="s">
        <v>63</v>
      </c>
      <c r="I19" s="24"/>
      <c r="J19" s="24"/>
      <c r="K19" s="24"/>
      <c r="L19" s="24"/>
      <c r="M19" s="19"/>
      <c r="N19" s="48">
        <v>2030</v>
      </c>
      <c r="O19" s="48">
        <v>3.5</v>
      </c>
      <c r="P19" s="48">
        <v>3.75</v>
      </c>
      <c r="Q19" s="49">
        <f>O19-P19</f>
        <v>-0.25</v>
      </c>
      <c r="R19" s="50">
        <v>0</v>
      </c>
      <c r="S19" s="18"/>
      <c r="T19" s="18"/>
      <c r="U19" s="18"/>
      <c r="V19" s="18"/>
      <c r="W19" s="18"/>
    </row>
    <row r="20" spans="1:24">
      <c r="A20" s="19"/>
      <c r="B20" s="15" t="s">
        <v>16</v>
      </c>
      <c r="C20" s="19">
        <v>13.9</v>
      </c>
      <c r="D20" s="19">
        <f>(C20+E20)/2</f>
        <v>14</v>
      </c>
      <c r="E20" s="19">
        <v>14.1</v>
      </c>
      <c r="F20" s="19">
        <v>13.9</v>
      </c>
      <c r="G20" s="19"/>
      <c r="H20" s="19"/>
      <c r="I20" s="19">
        <v>2030</v>
      </c>
      <c r="J20" s="19">
        <v>2040</v>
      </c>
      <c r="K20" s="19">
        <v>2050</v>
      </c>
      <c r="L20" s="19"/>
      <c r="M20" s="19"/>
      <c r="N20" s="48">
        <v>2035</v>
      </c>
      <c r="O20" s="48">
        <v>16.678701894916141</v>
      </c>
      <c r="P20" s="48">
        <v>6.7838831967213116</v>
      </c>
      <c r="Q20" s="49">
        <f t="shared" ref="Q20:Q22" si="5">O20-P20</f>
        <v>9.894818698194829</v>
      </c>
      <c r="R20" s="50">
        <f>Q20/O20</f>
        <v>0.59326072020094578</v>
      </c>
      <c r="S20" s="18"/>
      <c r="T20" s="18"/>
      <c r="U20" s="18"/>
      <c r="V20" s="18"/>
      <c r="W20" s="18"/>
    </row>
    <row r="21" spans="1:24">
      <c r="A21" s="19"/>
      <c r="B21" s="18" t="s">
        <v>52</v>
      </c>
      <c r="C21" s="18">
        <v>64.220183486238525</v>
      </c>
      <c r="D21" s="18">
        <v>56.702344546381241</v>
      </c>
      <c r="E21" s="18">
        <v>51.286952089704371</v>
      </c>
      <c r="F21" s="18">
        <v>46.062691131498461</v>
      </c>
      <c r="G21" s="19"/>
      <c r="H21" s="28"/>
      <c r="I21" s="28">
        <v>939</v>
      </c>
      <c r="J21" s="28">
        <v>665</v>
      </c>
      <c r="K21" s="28">
        <v>39.5</v>
      </c>
      <c r="L21" s="28"/>
      <c r="M21" s="19"/>
      <c r="N21" s="48">
        <v>2040</v>
      </c>
      <c r="O21" s="48">
        <v>29.957403789832291</v>
      </c>
      <c r="P21" s="48">
        <v>9.7177663934426217</v>
      </c>
      <c r="Q21" s="49">
        <f t="shared" si="5"/>
        <v>20.239637396389668</v>
      </c>
      <c r="R21" s="50">
        <f t="shared" ref="R21:R22" si="6">Q21/O21</f>
        <v>0.67561386622091435</v>
      </c>
      <c r="S21" s="18"/>
      <c r="T21" s="18"/>
      <c r="U21" s="18"/>
      <c r="V21" s="18"/>
      <c r="W21" s="18"/>
    </row>
    <row r="22" spans="1:24">
      <c r="A22" s="19"/>
      <c r="B22" s="16" t="s">
        <v>53</v>
      </c>
      <c r="C22" s="28">
        <v>32.829000000000001</v>
      </c>
      <c r="D22" s="28">
        <f>(C22+E22)/2</f>
        <v>31.302500000000002</v>
      </c>
      <c r="E22" s="28">
        <v>29.776</v>
      </c>
      <c r="F22" s="28">
        <v>28.024999999999999</v>
      </c>
      <c r="G22" s="19"/>
      <c r="H22" s="18"/>
      <c r="I22" s="18"/>
      <c r="J22" s="18"/>
      <c r="K22" s="18"/>
      <c r="L22" s="18"/>
      <c r="M22" s="19"/>
      <c r="N22" s="48">
        <v>2050</v>
      </c>
      <c r="O22" s="48">
        <v>66.049774792779345</v>
      </c>
      <c r="P22" s="48">
        <v>22.970500000000001</v>
      </c>
      <c r="Q22" s="49">
        <f t="shared" si="5"/>
        <v>43.079274792779344</v>
      </c>
      <c r="R22" s="50">
        <f t="shared" si="6"/>
        <v>0.6522244008845407</v>
      </c>
      <c r="S22" s="18"/>
      <c r="T22" s="18"/>
      <c r="U22" s="18"/>
      <c r="V22" s="18"/>
      <c r="W22" s="18"/>
    </row>
    <row r="23" spans="1:24">
      <c r="A23" s="19"/>
      <c r="B23" s="18"/>
      <c r="C23" s="18"/>
      <c r="D23" s="18"/>
      <c r="E23" s="18"/>
      <c r="F23" s="18"/>
      <c r="G23" s="19"/>
      <c r="H23" s="18"/>
      <c r="I23" s="18"/>
      <c r="J23" s="18"/>
      <c r="K23" s="18"/>
      <c r="L23" s="18"/>
      <c r="M23" s="19"/>
      <c r="N23" s="18"/>
      <c r="O23" s="18"/>
      <c r="P23" s="18"/>
      <c r="Q23" s="18"/>
      <c r="R23" s="18"/>
      <c r="S23" s="18"/>
      <c r="T23" s="18"/>
      <c r="U23" s="18"/>
      <c r="V23" s="18"/>
      <c r="W23" s="18"/>
      <c r="X23" s="18"/>
    </row>
    <row r="24" spans="1:24">
      <c r="A24" s="19"/>
      <c r="B24" s="18"/>
      <c r="C24" s="18"/>
      <c r="D24" s="18"/>
      <c r="E24" s="18"/>
      <c r="F24" s="18"/>
      <c r="G24" s="19"/>
      <c r="H24" s="18"/>
      <c r="I24" s="18"/>
      <c r="J24" s="18"/>
      <c r="K24" s="18"/>
      <c r="L24" s="18"/>
      <c r="M24" s="19"/>
      <c r="N24" s="18"/>
      <c r="O24" s="18"/>
      <c r="P24" s="18"/>
      <c r="Q24" s="18"/>
      <c r="R24" s="18"/>
      <c r="S24" s="18"/>
      <c r="T24" s="18"/>
      <c r="U24" s="18"/>
      <c r="V24" s="18"/>
      <c r="W24" s="18"/>
      <c r="X24" s="18"/>
    </row>
    <row r="25" spans="1:24">
      <c r="A25" s="19"/>
      <c r="B25" s="18"/>
      <c r="C25" s="18"/>
      <c r="D25" s="18"/>
      <c r="E25" s="18"/>
      <c r="F25" s="18"/>
      <c r="G25" s="19"/>
      <c r="H25" s="18"/>
      <c r="I25" s="18"/>
      <c r="J25" s="18"/>
      <c r="K25" s="18"/>
      <c r="L25" s="18"/>
      <c r="M25" s="19"/>
      <c r="N25" s="18"/>
      <c r="O25" s="18"/>
      <c r="P25" s="18"/>
      <c r="Q25" s="18"/>
      <c r="R25" s="18"/>
      <c r="S25" s="18"/>
      <c r="T25" s="18"/>
      <c r="U25" s="18"/>
      <c r="V25" s="18"/>
      <c r="W25" s="18"/>
      <c r="X25" s="18"/>
    </row>
    <row r="26" spans="1:24">
      <c r="A26" s="19"/>
      <c r="B26" s="14" t="s">
        <v>64</v>
      </c>
      <c r="C26" s="14">
        <v>2030</v>
      </c>
      <c r="D26" s="14">
        <v>2035</v>
      </c>
      <c r="E26" s="14">
        <v>2040</v>
      </c>
      <c r="F26" s="14">
        <v>2050</v>
      </c>
      <c r="G26" s="19"/>
      <c r="H26" s="18"/>
      <c r="I26" s="18"/>
      <c r="J26" s="18"/>
      <c r="K26" s="18"/>
      <c r="L26" s="18"/>
      <c r="M26" s="19"/>
      <c r="N26" s="18"/>
      <c r="O26" s="18"/>
      <c r="P26" s="18"/>
      <c r="Q26" s="18"/>
      <c r="R26" s="18"/>
      <c r="S26" s="18"/>
      <c r="T26" s="18"/>
      <c r="U26" s="18"/>
      <c r="V26" s="18"/>
      <c r="W26" s="18"/>
      <c r="X26" s="18"/>
    </row>
    <row r="27" spans="1:24">
      <c r="A27" s="19"/>
      <c r="B27" s="16" t="s">
        <v>65</v>
      </c>
      <c r="C27" s="28">
        <f>C12*C19+C13*C20+C15*C22+C14*C21</f>
        <v>9.6457714745067307</v>
      </c>
      <c r="D27" s="28">
        <f t="shared" ref="D27:F27" si="7">D12*D19+D13*D20+D15*D22+D14*D21</f>
        <v>9.4246068514309354</v>
      </c>
      <c r="E27" s="28">
        <f t="shared" si="7"/>
        <v>11.786970284448119</v>
      </c>
      <c r="F27" s="28">
        <f t="shared" si="7"/>
        <v>14.193533451951858</v>
      </c>
      <c r="G27" s="19"/>
      <c r="H27" s="18"/>
      <c r="I27" s="18"/>
      <c r="J27" s="18"/>
      <c r="K27" s="18"/>
      <c r="L27" s="18"/>
      <c r="M27" s="19"/>
      <c r="N27" s="18"/>
      <c r="O27" s="18"/>
      <c r="P27" s="18"/>
      <c r="Q27" s="18"/>
      <c r="R27" s="18"/>
      <c r="S27" s="18"/>
      <c r="T27" s="18"/>
      <c r="U27" s="18"/>
      <c r="V27" s="18"/>
      <c r="W27" s="18"/>
      <c r="X27" s="18"/>
    </row>
    <row r="28" spans="1:24">
      <c r="A28" s="19"/>
      <c r="B28" s="19"/>
      <c r="C28" s="19"/>
      <c r="D28" s="19"/>
      <c r="E28" s="19"/>
      <c r="F28" s="19"/>
      <c r="G28" s="19"/>
      <c r="H28" s="18"/>
      <c r="I28" s="18"/>
      <c r="J28" s="18"/>
      <c r="K28" s="18"/>
      <c r="L28" s="18"/>
      <c r="M28" s="19"/>
      <c r="N28" s="18"/>
      <c r="O28" s="18"/>
      <c r="P28" s="18"/>
      <c r="Q28" s="18"/>
      <c r="R28" s="18"/>
      <c r="S28" s="18"/>
      <c r="T28" s="18"/>
      <c r="U28" s="18"/>
      <c r="V28" s="18"/>
      <c r="W28" s="18"/>
      <c r="X28" s="18"/>
    </row>
    <row r="29" spans="1:24">
      <c r="A29" s="19"/>
      <c r="B29" s="19"/>
      <c r="C29" s="19"/>
      <c r="D29" s="19"/>
      <c r="E29" s="19"/>
      <c r="F29" s="19"/>
      <c r="G29" s="19"/>
      <c r="H29" s="18"/>
      <c r="I29" s="18"/>
      <c r="J29" s="18"/>
      <c r="K29" s="18"/>
      <c r="L29" s="18"/>
      <c r="M29" s="19"/>
      <c r="N29" s="18"/>
      <c r="O29" s="18"/>
      <c r="P29" s="18"/>
      <c r="Q29" s="18"/>
      <c r="R29" s="18"/>
      <c r="S29" s="18"/>
      <c r="T29" s="18"/>
      <c r="U29" s="18"/>
      <c r="V29" s="18"/>
      <c r="W29" s="18"/>
      <c r="X29" s="18"/>
    </row>
    <row r="30" spans="1:24">
      <c r="A30" s="19"/>
      <c r="B30" s="19"/>
      <c r="C30" s="19"/>
      <c r="D30" s="19"/>
      <c r="E30" s="19"/>
      <c r="F30" s="19"/>
      <c r="G30" s="19"/>
      <c r="H30" s="18"/>
      <c r="I30" s="18"/>
      <c r="J30" s="18"/>
      <c r="K30" s="18"/>
      <c r="L30" s="18"/>
      <c r="M30" s="19"/>
      <c r="N30" s="18"/>
      <c r="O30" s="18"/>
      <c r="P30" s="18"/>
      <c r="Q30" s="18"/>
      <c r="R30" s="18"/>
      <c r="S30" s="18"/>
      <c r="T30" s="18"/>
      <c r="U30" s="18"/>
      <c r="V30" s="18"/>
      <c r="W30" s="18"/>
      <c r="X30" s="18"/>
    </row>
    <row r="31" spans="1:24">
      <c r="A31" s="19"/>
      <c r="B31" s="19"/>
      <c r="C31" s="19"/>
      <c r="D31" s="19"/>
      <c r="E31" s="19"/>
      <c r="F31" s="19"/>
      <c r="G31" s="19"/>
      <c r="H31" s="18"/>
      <c r="I31" s="18"/>
      <c r="J31" s="18"/>
      <c r="K31" s="18"/>
      <c r="L31" s="18"/>
      <c r="M31" s="19"/>
      <c r="N31" s="18"/>
      <c r="O31" s="18"/>
      <c r="P31" s="18"/>
      <c r="Q31" s="18"/>
      <c r="R31" s="18"/>
      <c r="S31" s="18"/>
      <c r="T31" s="18"/>
      <c r="U31" s="18"/>
      <c r="V31" s="18"/>
      <c r="W31" s="18"/>
      <c r="X31" s="18"/>
    </row>
    <row r="32" spans="1:24">
      <c r="A32" s="19"/>
      <c r="B32" s="19"/>
      <c r="C32" s="19"/>
      <c r="D32" s="19"/>
      <c r="E32" s="19"/>
      <c r="F32" s="19"/>
      <c r="G32" s="19"/>
      <c r="H32" s="18"/>
      <c r="I32" s="18"/>
      <c r="J32" s="18"/>
      <c r="K32" s="18"/>
      <c r="L32" s="18"/>
      <c r="M32" s="19"/>
      <c r="N32" s="18"/>
      <c r="O32" s="18"/>
      <c r="P32" s="18"/>
      <c r="Q32" s="18"/>
      <c r="R32" s="18"/>
      <c r="S32" s="18"/>
      <c r="T32" s="18"/>
      <c r="U32" s="18"/>
      <c r="V32" s="18"/>
      <c r="W32" s="18"/>
      <c r="X32" s="18"/>
    </row>
    <row r="33" spans="1:24">
      <c r="A33" s="19"/>
      <c r="B33" s="19"/>
      <c r="C33" s="19"/>
      <c r="D33" s="19"/>
      <c r="E33" s="19"/>
      <c r="F33" s="19"/>
      <c r="G33" s="19"/>
      <c r="H33" s="18"/>
      <c r="I33" s="18"/>
      <c r="J33" s="18"/>
      <c r="K33" s="18"/>
      <c r="L33" s="18"/>
      <c r="M33" s="19"/>
      <c r="N33" s="18"/>
      <c r="O33" s="18"/>
      <c r="P33" s="18"/>
      <c r="Q33" s="18"/>
      <c r="R33" s="18"/>
      <c r="S33" s="18"/>
      <c r="T33" s="18"/>
      <c r="U33" s="18"/>
      <c r="V33" s="18"/>
      <c r="W33" s="18"/>
      <c r="X33" s="18"/>
    </row>
    <row r="34" spans="1:24">
      <c r="A34" s="18"/>
      <c r="B34" s="18"/>
      <c r="C34" s="18"/>
      <c r="D34" s="18"/>
      <c r="E34" s="18"/>
      <c r="F34" s="18"/>
      <c r="G34" s="18"/>
      <c r="H34" s="18"/>
      <c r="I34" s="18"/>
      <c r="J34" s="18"/>
      <c r="K34" s="18"/>
      <c r="L34" s="18"/>
      <c r="M34" s="18"/>
      <c r="N34" s="18"/>
      <c r="O34" s="18"/>
      <c r="P34" s="18"/>
      <c r="Q34" s="18"/>
      <c r="R34" s="18"/>
      <c r="S34" s="18"/>
      <c r="T34" s="18"/>
      <c r="U34" s="18"/>
      <c r="V34" s="18"/>
      <c r="W34" s="18"/>
      <c r="X34" s="18"/>
    </row>
  </sheetData>
  <mergeCells count="2">
    <mergeCell ref="O5:R5"/>
    <mergeCell ref="S5:U5"/>
  </mergeCells>
  <conditionalFormatting sqref="C9">
    <cfRule type="cellIs" dxfId="4" priority="3" operator="equal">
      <formula>$R$7</formula>
    </cfRule>
  </conditionalFormatting>
  <conditionalFormatting sqref="C17:F17">
    <cfRule type="cellIs" dxfId="3" priority="2" operator="equal">
      <formula>1</formula>
    </cfRule>
  </conditionalFormatting>
  <conditionalFormatting sqref="D9">
    <cfRule type="cellIs" dxfId="2" priority="1" operator="equal">
      <formula>$R$8</formula>
    </cfRule>
  </conditionalFormatting>
  <conditionalFormatting sqref="E9">
    <cfRule type="cellIs" dxfId="1" priority="4" operator="equal">
      <formula>$R$9</formula>
    </cfRule>
  </conditionalFormatting>
  <conditionalFormatting sqref="F9">
    <cfRule type="cellIs" dxfId="0" priority="5" operator="equal">
      <formula>$R$10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8DCF9C441BC1443AF86CBB3BC50A8C6" ma:contentTypeVersion="28" ma:contentTypeDescription="Create a new document." ma:contentTypeScope="" ma:versionID="37ba11a7b3de8672f17398bc5ac7bc20">
  <xsd:schema xmlns:xsd="http://www.w3.org/2001/XMLSchema" xmlns:xs="http://www.w3.org/2001/XMLSchema" xmlns:p="http://schemas.microsoft.com/office/2006/metadata/properties" xmlns:ns2="be898b34-2cdb-4f48-b256-92c1e2e8fe35" xmlns:ns3="2c50c49a-ebb1-4bc8-907c-e2db70a961b0" targetNamespace="http://schemas.microsoft.com/office/2006/metadata/properties" ma:root="true" ma:fieldsID="40a7b0a45aacda4c4e7ae689d685666d" ns2:_="" ns3:_="">
    <xsd:import namespace="be898b34-2cdb-4f48-b256-92c1e2e8fe35"/>
    <xsd:import namespace="2c50c49a-ebb1-4bc8-907c-e2db70a961b0"/>
    <xsd:element name="properties">
      <xsd:complexType>
        <xsd:sequence>
          <xsd:element name="documentManagement">
            <xsd:complexType>
              <xsd:all>
                <xsd:element ref="ns2:MYENTSOE_SiteType" minOccurs="0"/>
                <xsd:element ref="ns2:m6d9a4f4a2ea494db9239a66244598b0" minOccurs="0"/>
                <xsd:element ref="ns3:TaxCatchAll" minOccurs="0"/>
                <xsd:element ref="ns2:df20a43787194556be40c7c944a85f12" minOccurs="0"/>
                <xsd:element ref="ns2:a008c2db0ee74368aa81de714ac8c1c0" minOccurs="0"/>
                <xsd:element ref="ns2:i86e696adbd044fca2be3471278ecde4" minOccurs="0"/>
                <xsd:element ref="ns2:be1670b553314435b4e2a04df65b9ba3" minOccurs="0"/>
                <xsd:element ref="ns2:k976bb961564478f9bc5cf14aebd3f24" minOccurs="0"/>
                <xsd:element ref="ns2:bbdb8c2a5118490e97c169bb9cec3b46" minOccurs="0"/>
                <xsd:element ref="ns2:peed252cde074ba2b38deb7dc22aae20" minOccurs="0"/>
                <xsd:element ref="ns2:db10435119754d5caff9c56183b2afd8"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898b34-2cdb-4f48-b256-92c1e2e8fe35" elementFormDefault="qualified">
    <xsd:import namespace="http://schemas.microsoft.com/office/2006/documentManagement/types"/>
    <xsd:import namespace="http://schemas.microsoft.com/office/infopath/2007/PartnerControls"/>
    <xsd:element name="MYENTSOE_SiteType" ma:index="8" nillable="true" ma:displayName="MYENTSOE_SiteType" ma:internalName="MYENTSOE_SiteType">
      <xsd:simpleType>
        <xsd:restriction base="dms:Text"/>
      </xsd:simpleType>
    </xsd:element>
    <xsd:element name="m6d9a4f4a2ea494db9239a66244598b0" ma:index="10" nillable="true" ma:taxonomy="true" ma:internalName="m6d9a4f4a2ea494db9239a66244598b0" ma:taxonomyFieldName="MYENTSOE_PublicType" ma:displayName="Public Type" ma:default="-1;#Extranet|922fc1ba-0c8d-4fbf-b30d-83722d0f30f2" ma:fieldId="{66d9a4f4-a2ea-494d-b923-9a66244598b0}" ma:sspId="0cf2b176-d4dc-4d18-8c95-51f9f2dafcd3" ma:termSetId="a0d7c562-4a8e-458a-9f8a-6a29e3d3b260" ma:anchorId="00000000-0000-0000-0000-000000000000" ma:open="false" ma:isKeyword="false">
      <xsd:complexType>
        <xsd:sequence>
          <xsd:element ref="pc:Terms" minOccurs="0" maxOccurs="1"/>
        </xsd:sequence>
      </xsd:complexType>
    </xsd:element>
    <xsd:element name="df20a43787194556be40c7c944a85f12" ma:index="13" nillable="true" ma:taxonomy="true" ma:internalName="df20a43787194556be40c7c944a85f12" ma:taxonomyFieldName="MYENTSOE_Section" ma:displayName="Section" ma:default="-1;#SDC|414c202c-9255-45c1-8290-a69e6acf8153" ma:fieldId="{df20a437-8719-4556-be40-c7c944a85f12}" ma:sspId="0cf2b176-d4dc-4d18-8c95-51f9f2dafcd3" ma:termSetId="ca6f290f-ffad-40e7-8c84-e8889b665443" ma:anchorId="00000000-0000-0000-0000-000000000000" ma:open="false" ma:isKeyword="false">
      <xsd:complexType>
        <xsd:sequence>
          <xsd:element ref="pc:Terms" minOccurs="0" maxOccurs="1"/>
        </xsd:sequence>
      </xsd:complexType>
    </xsd:element>
    <xsd:element name="a008c2db0ee74368aa81de714ac8c1c0" ma:index="15" nillable="true" ma:taxonomy="true" ma:internalName="a008c2db0ee74368aa81de714ac8c1c0" ma:taxonomyFieldName="MYENTSOE_Classification1" ma:displayName="Classification 1" ma:fieldId="{a008c2db-0ee7-4368-aa81-de714ac8c1c0}"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i86e696adbd044fca2be3471278ecde4" ma:index="17" nillable="true" ma:taxonomy="true" ma:internalName="i86e696adbd044fca2be3471278ecde4" ma:taxonomyFieldName="MYENTSOE_Classification2" ma:displayName="Classification 2" ma:fieldId="{286e696a-dbd0-44fc-a2be-3471278ecde4}"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be1670b553314435b4e2a04df65b9ba3" ma:index="19" nillable="true" ma:taxonomy="true" ma:internalName="be1670b553314435b4e2a04df65b9ba3" ma:taxonomyFieldName="MYENTSOE_Classification3" ma:displayName="Classification 3" ma:fieldId="{be1670b5-5331-4435-b4e2-a04df65b9ba3}"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k976bb961564478f9bc5cf14aebd3f24" ma:index="21" nillable="true" ma:taxonomy="true" ma:internalName="k976bb961564478f9bc5cf14aebd3f24" ma:taxonomyFieldName="MYENTSOE_Classification4" ma:displayName="Classification 4" ma:fieldId="{4976bb96-1564-478f-9bc5-cf14aebd3f24}" ma:sspId="0cf2b176-d4dc-4d18-8c95-51f9f2dafcd3" ma:termSetId="dedbf0d3-7411-4d77-a10b-23d4d399690e" ma:anchorId="00000000-0000-0000-0000-000000000000" ma:open="false" ma:isKeyword="false">
      <xsd:complexType>
        <xsd:sequence>
          <xsd:element ref="pc:Terms" minOccurs="0" maxOccurs="1"/>
        </xsd:sequence>
      </xsd:complexType>
    </xsd:element>
    <xsd:element name="bbdb8c2a5118490e97c169bb9cec3b46" ma:index="23" nillable="true" ma:taxonomy="true" ma:internalName="bbdb8c2a5118490e97c169bb9cec3b46" ma:taxonomyFieldName="MYENTSOE_SharingType" ma:displayName="Sharing Type" ma:default="-1;#Shared|04da8cfa-2b68-4725-9db5-e7b66ab623e6" ma:fieldId="{bbdb8c2a-5118-490e-97c1-69bb9cec3b46}" ma:sspId="0cf2b176-d4dc-4d18-8c95-51f9f2dafcd3" ma:termSetId="09b229b3-e0b6-423a-b819-7f93001a6e2a" ma:anchorId="00000000-0000-0000-0000-000000000000" ma:open="false" ma:isKeyword="false">
      <xsd:complexType>
        <xsd:sequence>
          <xsd:element ref="pc:Terms" minOccurs="0" maxOccurs="1"/>
        </xsd:sequence>
      </xsd:complexType>
    </xsd:element>
    <xsd:element name="peed252cde074ba2b38deb7dc22aae20" ma:index="25" nillable="true" ma:taxonomy="true" ma:internalName="peed252cde074ba2b38deb7dc22aae20" ma:taxonomyFieldName="MYENTSOE_DataClassification" ma:displayName="Data classification" ma:fieldId="{9eed252c-de07-4ba2-b38d-eb7dc22aae20}" ma:sspId="0cf2b176-d4dc-4d18-8c95-51f9f2dafcd3" ma:termSetId="ed1fa8aa-003c-40ab-bfad-ae0429370d98" ma:anchorId="00000000-0000-0000-0000-000000000000" ma:open="false" ma:isKeyword="false">
      <xsd:complexType>
        <xsd:sequence>
          <xsd:element ref="pc:Terms" minOccurs="0" maxOccurs="1"/>
        </xsd:sequence>
      </xsd:complexType>
    </xsd:element>
    <xsd:element name="db10435119754d5caff9c56183b2afd8" ma:index="27" nillable="true" ma:taxonomy="true" ma:internalName="db10435119754d5caff9c56183b2afd8" ma:taxonomyFieldName="MYENTSOE_DocumentClassification" ma:displayName="Document classification" ma:fieldId="{db104351-1975-4d5c-aff9-c56183b2afd8}" ma:sspId="0cf2b176-d4dc-4d18-8c95-51f9f2dafcd3" ma:termSetId="8b91b5eb-b01b-44d4-a921-6f52ae5aec30" ma:anchorId="00000000-0000-0000-0000-000000000000" ma:open="false" ma:isKeyword="false">
      <xsd:complexType>
        <xsd:sequence>
          <xsd:element ref="pc:Terms" minOccurs="0" maxOccurs="1"/>
        </xsd:sequence>
      </xsd:complex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GenerationTime" ma:index="33" nillable="true" ma:displayName="MediaServiceGenerationTime" ma:hidden="true" ma:internalName="MediaServiceGenerationTime" ma:readOnly="true">
      <xsd:simpleType>
        <xsd:restriction base="dms:Text"/>
      </xsd:simpleType>
    </xsd:element>
    <xsd:element name="MediaServiceEventHashCode" ma:index="34" nillable="true" ma:displayName="MediaServiceEventHashCode" ma:hidden="true" ma:internalName="MediaServiceEventHashCode" ma:readOnly="true">
      <xsd:simpleType>
        <xsd:restriction base="dms:Text"/>
      </xsd:simpleType>
    </xsd:element>
    <xsd:element name="MediaLengthInSeconds" ma:index="3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c50c49a-ebb1-4bc8-907c-e2db70a961b0"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c9dd1af-032a-44d6-8cec-351c62d1435c}" ma:internalName="TaxCatchAll" ma:showField="CatchAllData" ma:web="2c50c49a-ebb1-4bc8-907c-e2db70a961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c50c49a-ebb1-4bc8-907c-e2db70a961b0">
      <Value>3</Value>
      <Value>2</Value>
      <Value>1</Value>
    </TaxCatchAll>
    <a008c2db0ee74368aa81de714ac8c1c0 xmlns="be898b34-2cdb-4f48-b256-92c1e2e8fe35">
      <Terms xmlns="http://schemas.microsoft.com/office/infopath/2007/PartnerControls"/>
    </a008c2db0ee74368aa81de714ac8c1c0>
    <peed252cde074ba2b38deb7dc22aae20 xmlns="be898b34-2cdb-4f48-b256-92c1e2e8fe35">
      <Terms xmlns="http://schemas.microsoft.com/office/infopath/2007/PartnerControls"/>
    </peed252cde074ba2b38deb7dc22aae20>
    <MYENTSOE_SiteType xmlns="be898b34-2cdb-4f48-b256-92c1e2e8fe35">MYENTSOE</MYENTSOE_SiteType>
    <be1670b553314435b4e2a04df65b9ba3 xmlns="be898b34-2cdb-4f48-b256-92c1e2e8fe35">
      <Terms xmlns="http://schemas.microsoft.com/office/infopath/2007/PartnerControls"/>
    </be1670b553314435b4e2a04df65b9ba3>
    <k976bb961564478f9bc5cf14aebd3f24 xmlns="be898b34-2cdb-4f48-b256-92c1e2e8fe35">
      <Terms xmlns="http://schemas.microsoft.com/office/infopath/2007/PartnerControls"/>
    </k976bb961564478f9bc5cf14aebd3f24>
    <bbdb8c2a5118490e97c169bb9cec3b46 xmlns="be898b34-2cdb-4f48-b256-92c1e2e8fe35">
      <Terms xmlns="http://schemas.microsoft.com/office/infopath/2007/PartnerControls">
        <TermInfo xmlns="http://schemas.microsoft.com/office/infopath/2007/PartnerControls">
          <TermName xmlns="http://schemas.microsoft.com/office/infopath/2007/PartnerControls">Shared</TermName>
          <TermId xmlns="http://schemas.microsoft.com/office/infopath/2007/PartnerControls">04da8cfa-2b68-4725-9db5-e7b66ab623e6</TermId>
        </TermInfo>
      </Terms>
    </bbdb8c2a5118490e97c169bb9cec3b46>
    <i86e696adbd044fca2be3471278ecde4 xmlns="be898b34-2cdb-4f48-b256-92c1e2e8fe35">
      <Terms xmlns="http://schemas.microsoft.com/office/infopath/2007/PartnerControls"/>
    </i86e696adbd044fca2be3471278ecde4>
    <db10435119754d5caff9c56183b2afd8 xmlns="be898b34-2cdb-4f48-b256-92c1e2e8fe35">
      <Terms xmlns="http://schemas.microsoft.com/office/infopath/2007/PartnerControls"/>
    </db10435119754d5caff9c56183b2afd8>
    <df20a43787194556be40c7c944a85f12 xmlns="be898b34-2cdb-4f48-b256-92c1e2e8fe35">
      <Terms xmlns="http://schemas.microsoft.com/office/infopath/2007/PartnerControls">
        <TermInfo xmlns="http://schemas.microsoft.com/office/infopath/2007/PartnerControls">
          <TermName xmlns="http://schemas.microsoft.com/office/infopath/2007/PartnerControls">SDC</TermName>
          <TermId xmlns="http://schemas.microsoft.com/office/infopath/2007/PartnerControls">414c202c-9255-45c1-8290-a69e6acf8153</TermId>
        </TermInfo>
      </Terms>
    </df20a43787194556be40c7c944a85f12>
    <m6d9a4f4a2ea494db9239a66244598b0 xmlns="be898b34-2cdb-4f48-b256-92c1e2e8fe35">
      <Terms xmlns="http://schemas.microsoft.com/office/infopath/2007/PartnerControls">
        <TermInfo xmlns="http://schemas.microsoft.com/office/infopath/2007/PartnerControls">
          <TermName xmlns="http://schemas.microsoft.com/office/infopath/2007/PartnerControls">Extranet</TermName>
          <TermId xmlns="http://schemas.microsoft.com/office/infopath/2007/PartnerControls">922fc1ba-0c8d-4fbf-b30d-83722d0f30f2</TermId>
        </TermInfo>
      </Terms>
    </m6d9a4f4a2ea494db9239a66244598b0>
  </documentManagement>
</p:properties>
</file>

<file path=customXml/itemProps1.xml><?xml version="1.0" encoding="utf-8"?>
<ds:datastoreItem xmlns:ds="http://schemas.openxmlformats.org/officeDocument/2006/customXml" ds:itemID="{78BC13D8-CA99-47E4-AA87-AAEB248D8357}"/>
</file>

<file path=customXml/itemProps2.xml><?xml version="1.0" encoding="utf-8"?>
<ds:datastoreItem xmlns:ds="http://schemas.openxmlformats.org/officeDocument/2006/customXml" ds:itemID="{CFD73BF6-984D-4597-9361-AFBC19AD6D2F}"/>
</file>

<file path=customXml/itemProps3.xml><?xml version="1.0" encoding="utf-8"?>
<ds:datastoreItem xmlns:ds="http://schemas.openxmlformats.org/officeDocument/2006/customXml" ds:itemID="{FD08682C-31A0-4A42-B5CA-5B5BA773DC2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Chiara Cavarretta</dc:creator>
  <cp:keywords/>
  <dc:description/>
  <cp:lastModifiedBy>Pedro Sanchez</cp:lastModifiedBy>
  <cp:revision/>
  <dcterms:created xsi:type="dcterms:W3CDTF">2021-04-15T13:04:59Z</dcterms:created>
  <dcterms:modified xsi:type="dcterms:W3CDTF">2026-05-20T14:30:10Z</dcterms:modified>
  <cp:category/>
  <cp:contentStatus/>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0x01010018DCF9C441BC1443AF86CBB3BC50A8C6</vt:lpwstr>
  </property>
  <property fmtid="{D5CDD505-2E9C-101B-9397-08002B2CF9AE}" pid="3" name="MediaServiceImageTags">
    <vt:lpwstr/>
  </property>
  <property fmtid="{D5CDD505-2E9C-101B-9397-08002B2CF9AE}" pid="4" name="MYENTSOE_Classification2">
    <vt:lpwstr/>
  </property>
  <property fmtid="{D5CDD505-2E9C-101B-9397-08002B2CF9AE}" pid="5" name="MYENTSOE_Classification3">
    <vt:lpwstr/>
  </property>
  <property fmtid="{D5CDD505-2E9C-101B-9397-08002B2CF9AE}" pid="6" name="MYENTSOE_PublicType">
    <vt:lpwstr>1;#Extranet|922fc1ba-0c8d-4fbf-b30d-83722d0f30f2</vt:lpwstr>
  </property>
  <property fmtid="{D5CDD505-2E9C-101B-9397-08002B2CF9AE}" pid="7" name="MYENTSOE_SharingType">
    <vt:lpwstr>3;#Shared|04da8cfa-2b68-4725-9db5-e7b66ab623e6</vt:lpwstr>
  </property>
  <property fmtid="{D5CDD505-2E9C-101B-9397-08002B2CF9AE}" pid="8" name="MYENTSOE_DocumentClassification">
    <vt:lpwstr/>
  </property>
  <property fmtid="{D5CDD505-2E9C-101B-9397-08002B2CF9AE}" pid="9" name="MYENTSOE_Classification1">
    <vt:lpwstr/>
  </property>
  <property fmtid="{D5CDD505-2E9C-101B-9397-08002B2CF9AE}" pid="10" name="MYENTSOE_Section">
    <vt:lpwstr>2;#SDC|414c202c-9255-45c1-8290-a69e6acf8153</vt:lpwstr>
  </property>
  <property fmtid="{D5CDD505-2E9C-101B-9397-08002B2CF9AE}" pid="11" name="MYENTSOE_Classification4">
    <vt:lpwstr/>
  </property>
  <property fmtid="{D5CDD505-2E9C-101B-9397-08002B2CF9AE}" pid="12" name="MYENTSOE_DataClassification">
    <vt:lpwstr/>
  </property>
  <property fmtid="{D5CDD505-2E9C-101B-9397-08002B2CF9AE}" pid="13" name="MSIP_Label_26326a25-05b5-4156-bd4d-89acce8cd3b1_Enabled">
    <vt:lpwstr>True</vt:lpwstr>
  </property>
  <property fmtid="{D5CDD505-2E9C-101B-9397-08002B2CF9AE}" pid="14" name="MSIP_Label_26326a25-05b5-4156-bd4d-89acce8cd3b1_SiteId">
    <vt:lpwstr>7ffbeccf-0c1b-496c-8978-89209c2d375d</vt:lpwstr>
  </property>
  <property fmtid="{D5CDD505-2E9C-101B-9397-08002B2CF9AE}" pid="15" name="MSIP_Label_26326a25-05b5-4156-bd4d-89acce8cd3b1_SetDate">
    <vt:lpwstr>2026-05-28T09:01:59Z</vt:lpwstr>
  </property>
  <property fmtid="{D5CDD505-2E9C-101B-9397-08002B2CF9AE}" pid="16" name="MSIP_Label_26326a25-05b5-4156-bd4d-89acce8cd3b1_Name">
    <vt:lpwstr>Open within ENTSO-E</vt:lpwstr>
  </property>
  <property fmtid="{D5CDD505-2E9C-101B-9397-08002B2CF9AE}" pid="17" name="MSIP_Label_26326a25-05b5-4156-bd4d-89acce8cd3b1_ActionId">
    <vt:lpwstr>1d57cbfa-0ae2-4f6c-a652-4d94c2fdd695</vt:lpwstr>
  </property>
  <property fmtid="{D5CDD505-2E9C-101B-9397-08002B2CF9AE}" pid="18" name="MSIP_Label_26326a25-05b5-4156-bd4d-89acce8cd3b1_Removed">
    <vt:lpwstr>False</vt:lpwstr>
  </property>
  <property fmtid="{D5CDD505-2E9C-101B-9397-08002B2CF9AE}" pid="19" name="MSIP_Label_26326a25-05b5-4156-bd4d-89acce8cd3b1_Extended_MSFT_Method">
    <vt:lpwstr>Standard</vt:lpwstr>
  </property>
  <property fmtid="{D5CDD505-2E9C-101B-9397-08002B2CF9AE}" pid="20" name="Sensitivity">
    <vt:lpwstr>Open within ENTSO-E</vt:lpwstr>
  </property>
</Properties>
</file>